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TASSI PRESENZA\"/>
    </mc:Choice>
  </mc:AlternateContent>
  <bookViews>
    <workbookView xWindow="0" yWindow="0" windowWidth="28800" windowHeight="13725"/>
  </bookViews>
  <sheets>
    <sheet name="DATI GENERALI COMUNE VITTORIA" sheetId="20" r:id="rId1"/>
    <sheet name="grafici" sheetId="21" r:id="rId2"/>
    <sheet name="Foglio1" sheetId="22" r:id="rId3"/>
  </sheets>
  <definedNames>
    <definedName name="_xlnm.Print_Area" localSheetId="1">grafici!$A$1:$P$240</definedName>
  </definedNames>
  <calcPr calcId="152511"/>
</workbook>
</file>

<file path=xl/calcChain.xml><?xml version="1.0" encoding="utf-8"?>
<calcChain xmlns="http://schemas.openxmlformats.org/spreadsheetml/2006/main">
  <c r="C14" i="20" l="1"/>
  <c r="C13" i="20"/>
  <c r="C12" i="20"/>
  <c r="C11" i="20"/>
  <c r="C10" i="20"/>
  <c r="C9" i="20"/>
  <c r="C8" i="20"/>
  <c r="C7" i="20"/>
  <c r="C6" i="20"/>
  <c r="C5" i="20"/>
  <c r="C4" i="20"/>
  <c r="C3" i="20"/>
  <c r="B14" i="20"/>
  <c r="B13" i="20"/>
  <c r="B12" i="20"/>
  <c r="B11" i="20"/>
  <c r="B10" i="20"/>
  <c r="B9" i="20"/>
  <c r="B8" i="20"/>
  <c r="B7" i="20"/>
  <c r="B6" i="20"/>
  <c r="B5" i="20"/>
  <c r="B4" i="20"/>
  <c r="B3" i="20"/>
  <c r="J29" i="20" l="1"/>
  <c r="J28" i="20"/>
  <c r="J27" i="20"/>
  <c r="J26" i="20"/>
  <c r="J25" i="20"/>
  <c r="J24" i="20"/>
  <c r="J23" i="20"/>
  <c r="J22" i="20"/>
  <c r="J21" i="20"/>
  <c r="J20" i="20"/>
  <c r="J19" i="20"/>
  <c r="Q14" i="20"/>
  <c r="P14" i="20"/>
  <c r="Q13" i="20"/>
  <c r="P13" i="20"/>
  <c r="Q12" i="20"/>
  <c r="P12" i="20"/>
  <c r="Q11" i="20"/>
  <c r="P11" i="20"/>
  <c r="Q10" i="20"/>
  <c r="P10" i="20"/>
  <c r="Q9" i="20"/>
  <c r="P9" i="20"/>
  <c r="Q8" i="20"/>
  <c r="P8" i="20"/>
  <c r="Q7" i="20"/>
  <c r="P7" i="20"/>
  <c r="Q6" i="20"/>
  <c r="P6" i="20"/>
  <c r="Q5" i="20"/>
  <c r="P5" i="20"/>
  <c r="Q4" i="20"/>
  <c r="P4" i="20"/>
  <c r="Q3" i="20"/>
  <c r="K14" i="20"/>
  <c r="K13" i="20"/>
  <c r="K12" i="20"/>
  <c r="K11" i="20"/>
  <c r="K10" i="20"/>
  <c r="K9" i="20"/>
  <c r="K8" i="20"/>
  <c r="K7" i="20"/>
  <c r="K6" i="20"/>
  <c r="K5" i="20"/>
  <c r="K4" i="20"/>
  <c r="K3" i="20"/>
  <c r="K18" i="20"/>
  <c r="J14" i="20"/>
  <c r="J13" i="20"/>
  <c r="J12" i="20"/>
  <c r="J11" i="20"/>
  <c r="J10" i="20"/>
  <c r="J9" i="20"/>
  <c r="J8" i="20"/>
  <c r="J7" i="20"/>
  <c r="J6" i="20"/>
  <c r="J5" i="20"/>
  <c r="J4" i="20"/>
  <c r="J3" i="20"/>
  <c r="E3" i="20"/>
  <c r="E11" i="20" l="1"/>
  <c r="D20" i="20" l="1"/>
  <c r="Q20" i="20"/>
  <c r="P20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P29" i="20"/>
  <c r="P28" i="20"/>
  <c r="P27" i="20"/>
  <c r="P26" i="20"/>
  <c r="P25" i="20"/>
  <c r="P24" i="20"/>
  <c r="P23" i="20"/>
  <c r="P22" i="20"/>
  <c r="P21" i="20"/>
  <c r="P19" i="20"/>
  <c r="P18" i="20"/>
  <c r="J18" i="20"/>
  <c r="D18" i="20"/>
  <c r="D19" i="20"/>
  <c r="D21" i="20"/>
  <c r="D22" i="20"/>
  <c r="D23" i="20"/>
  <c r="D24" i="20"/>
  <c r="D25" i="20"/>
  <c r="D26" i="20"/>
  <c r="D27" i="20"/>
  <c r="D28" i="20"/>
  <c r="D29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K29" i="20"/>
  <c r="K28" i="20"/>
  <c r="K27" i="20"/>
  <c r="K26" i="20"/>
  <c r="K25" i="20"/>
  <c r="K24" i="20"/>
  <c r="K23" i="20"/>
  <c r="K22" i="20"/>
  <c r="K21" i="20"/>
  <c r="K20" i="20"/>
  <c r="K19" i="20"/>
  <c r="Q29" i="20"/>
  <c r="Q28" i="20"/>
  <c r="Q27" i="20"/>
  <c r="Q26" i="20"/>
  <c r="Q25" i="20"/>
  <c r="Q24" i="20"/>
  <c r="Q23" i="20"/>
  <c r="Q22" i="20"/>
  <c r="Q21" i="20"/>
  <c r="Q19" i="20"/>
  <c r="Q18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P3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D3" i="20" l="1"/>
  <c r="E12" i="20"/>
  <c r="D11" i="20"/>
  <c r="D13" i="20"/>
  <c r="D12" i="20"/>
  <c r="D7" i="20"/>
  <c r="E4" i="20"/>
  <c r="D9" i="20"/>
  <c r="E8" i="20"/>
  <c r="D4" i="20"/>
  <c r="D10" i="20"/>
  <c r="E7" i="20"/>
  <c r="E13" i="20"/>
  <c r="E10" i="20"/>
  <c r="D6" i="20"/>
  <c r="D8" i="20"/>
  <c r="D14" i="20"/>
  <c r="E14" i="20"/>
  <c r="E5" i="20"/>
  <c r="E6" i="20"/>
  <c r="E9" i="20"/>
  <c r="D5" i="20"/>
</calcChain>
</file>

<file path=xl/sharedStrings.xml><?xml version="1.0" encoding="utf-8"?>
<sst xmlns="http://schemas.openxmlformats.org/spreadsheetml/2006/main" count="235" uniqueCount="32">
  <si>
    <t>MESE</t>
  </si>
  <si>
    <t>GIORNATE LAVORATIVE</t>
  </si>
  <si>
    <t>GIORNI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</si>
  <si>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</si>
  <si>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</si>
  <si>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</si>
  <si>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</si>
  <si>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</si>
  <si>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</si>
  <si>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</si>
  <si>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</si>
  <si>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</si>
  <si>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</si>
  <si>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</si>
  <si>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</si>
  <si>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PRESENZA</t>
  </si>
  <si>
    <t/>
  </si>
  <si>
    <t xml:space="preserve"> </t>
  </si>
  <si>
    <t>%  ASSENZA</t>
  </si>
  <si>
    <t>DIREZIONE AVVOCATURA</t>
  </si>
  <si>
    <t>DIREZIONE POLIZIA MUNICIPALE</t>
  </si>
  <si>
    <t>UFFICIO DEL SEGRETARIO GENERALE</t>
  </si>
  <si>
    <t>UFFICIO DEI COMMISSARI</t>
  </si>
  <si>
    <t>DIREZIONE SERVIZI ALLA PERSONA</t>
  </si>
  <si>
    <t>DIREZIONE TERRITORIO E PATRIMONIO</t>
  </si>
  <si>
    <t xml:space="preserve"> DIREZIONE AFFARI GENERALI  E RISORSE UMANE</t>
  </si>
  <si>
    <t>DIREZIONE POLITICHE FINANZIARIE ED ECONOMICHE</t>
  </si>
  <si>
    <t xml:space="preserve">  DIREZIONE TRIBUTI E FISCALITÀ LOCALE</t>
  </si>
  <si>
    <t>DIREZIONE AMBIENTE ED ECOLOGIA</t>
  </si>
  <si>
    <t>DIREZIONE C.U.C. E PROVVEDITORATO</t>
  </si>
  <si>
    <t xml:space="preserve">  </t>
  </si>
  <si>
    <t>RIEPILOGO GENERALE  - 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</si>
</sst>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548DD4"/>
      <name val="Times New Roman"/>
      <family val="1"/>
    </font>
    <font>
      <sz val="10"/>
      <color rgb="FF548DD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quotePrefix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Protection="1">
      <protection locked="0"/>
    </xf>
    <xf numFmtId="1" fontId="0" fillId="0" borderId="1" xfId="0" applyNumberFormat="1" applyFont="1" applyBorder="1" applyProtection="1"/>
    <xf numFmtId="1" fontId="0" fillId="0" borderId="1" xfId="0" applyNumberFormat="1" applyBorder="1" applyProtection="1"/>
    <xf numFmtId="0" fontId="2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10" fillId="0" borderId="0" xfId="0" applyFont="1"/>
    <xf numFmtId="1" fontId="0" fillId="0" borderId="0" xfId="0" applyNumberFormat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2" fontId="0" fillId="0" borderId="9" xfId="0" applyNumberFormat="1" applyFont="1" applyBorder="1" applyProtection="1"/>
    <xf numFmtId="0" fontId="2" fillId="0" borderId="8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" fontId="0" fillId="0" borderId="11" xfId="0" applyNumberFormat="1" applyFont="1" applyBorder="1" applyProtection="1"/>
    <xf numFmtId="2" fontId="0" fillId="0" borderId="12" xfId="0" applyNumberFormat="1" applyFont="1" applyBorder="1" applyProtection="1"/>
    <xf numFmtId="0" fontId="0" fillId="0" borderId="5" xfId="0" applyBorder="1" applyAlignment="1" applyProtection="1">
      <alignment horizontal="center" vertical="center"/>
      <protection locked="0"/>
    </xf>
    <xf numFmtId="1" fontId="0" fillId="0" borderId="9" xfId="0" applyNumberFormat="1" applyFont="1" applyBorder="1" applyProtection="1"/>
    <xf numFmtId="1" fontId="0" fillId="0" borderId="12" xfId="0" applyNumberFormat="1" applyFont="1" applyBorder="1" applyProtection="1"/>
    <xf numFmtId="2" fontId="0" fillId="0" borderId="9" xfId="0" applyNumberFormat="1" applyBorder="1" applyProtection="1"/>
    <xf numFmtId="2" fontId="0" fillId="0" borderId="12" xfId="0" applyNumberFormat="1" applyBorder="1" applyProtection="1"/>
    <xf numFmtId="0" fontId="0" fillId="0" borderId="13" xfId="0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1" fontId="0" fillId="0" borderId="15" xfId="0" applyNumberFormat="1" applyBorder="1" applyProtection="1"/>
    <xf numFmtId="1" fontId="0" fillId="0" borderId="16" xfId="0" applyNumberFormat="1" applyBorder="1" applyProtection="1"/>
    <xf numFmtId="0" fontId="0" fillId="0" borderId="17" xfId="0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0" borderId="15" xfId="0" applyNumberFormat="1" applyFont="1" applyBorder="1" applyProtection="1"/>
    <xf numFmtId="1" fontId="0" fillId="0" borderId="16" xfId="0" applyNumberFormat="1" applyFont="1" applyBorder="1" applyProtection="1"/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1" fontId="2" fillId="0" borderId="15" xfId="0" applyNumberFormat="1" applyFont="1" applyBorder="1" applyProtection="1"/>
    <xf numFmtId="1" fontId="2" fillId="0" borderId="16" xfId="0" applyNumberFormat="1" applyFont="1" applyBorder="1" applyProtection="1"/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AFFARI GENERALI E RISORSE UMANE</a:t>
            </a:r>
          </a:p>
        </c:rich>
      </c:tx>
      <c:layout>
        <c:manualLayout>
          <c:xMode val="edge"/>
          <c:yMode val="edge"/>
          <c:x val="0.39928990726963848"/>
          <c:y val="7.722831211937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45"/>
          <c:y val="0.21212183984919494"/>
          <c:w val="0.83297457621322302"/>
          <c:h val="0.4727286716639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VITTORIA'!$B$18:$B$29</c:f>
              <c:numCache>
                <c:formatCode>0</c:formatCode>
                <c:ptCount val="12"/>
                <c:pt idx="0">
                  <c:v>1050</c:v>
                </c:pt>
                <c:pt idx="1">
                  <c:v>920</c:v>
                </c:pt>
                <c:pt idx="2">
                  <c:v>1100</c:v>
                </c:pt>
                <c:pt idx="3">
                  <c:v>1050</c:v>
                </c:pt>
                <c:pt idx="4">
                  <c:v>1000</c:v>
                </c:pt>
                <c:pt idx="5">
                  <c:v>1029</c:v>
                </c:pt>
                <c:pt idx="6">
                  <c:v>1130</c:v>
                </c:pt>
                <c:pt idx="7">
                  <c:v>1029</c:v>
                </c:pt>
                <c:pt idx="8">
                  <c:v>1100</c:v>
                </c:pt>
                <c:pt idx="9">
                  <c:v>1056</c:v>
                </c:pt>
                <c:pt idx="10">
                  <c:v>1008</c:v>
                </c:pt>
                <c:pt idx="11">
                  <c:v>1029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VITTORIA'!$C$18:$C$29</c:f>
              <c:numCache>
                <c:formatCode>0</c:formatCode>
                <c:ptCount val="12"/>
                <c:pt idx="0">
                  <c:v>278</c:v>
                </c:pt>
                <c:pt idx="1">
                  <c:v>702</c:v>
                </c:pt>
                <c:pt idx="2">
                  <c:v>515</c:v>
                </c:pt>
                <c:pt idx="3">
                  <c:v>441</c:v>
                </c:pt>
                <c:pt idx="4">
                  <c:v>321</c:v>
                </c:pt>
                <c:pt idx="5">
                  <c:v>299</c:v>
                </c:pt>
                <c:pt idx="6">
                  <c:v>450</c:v>
                </c:pt>
                <c:pt idx="7">
                  <c:v>504</c:v>
                </c:pt>
                <c:pt idx="8">
                  <c:v>300</c:v>
                </c:pt>
                <c:pt idx="9">
                  <c:v>263</c:v>
                </c:pt>
                <c:pt idx="10">
                  <c:v>224</c:v>
                </c:pt>
                <c:pt idx="11">
                  <c:v>334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VITTORIA'!$D$18:$D$29</c:f>
              <c:numCache>
                <c:formatCode>0</c:formatCode>
                <c:ptCount val="12"/>
                <c:pt idx="0">
                  <c:v>772</c:v>
                </c:pt>
                <c:pt idx="1">
                  <c:v>218</c:v>
                </c:pt>
                <c:pt idx="2">
                  <c:v>585</c:v>
                </c:pt>
                <c:pt idx="3">
                  <c:v>609</c:v>
                </c:pt>
                <c:pt idx="4">
                  <c:v>679</c:v>
                </c:pt>
                <c:pt idx="5">
                  <c:v>730</c:v>
                </c:pt>
                <c:pt idx="6">
                  <c:v>680</c:v>
                </c:pt>
                <c:pt idx="7">
                  <c:v>525</c:v>
                </c:pt>
                <c:pt idx="8">
                  <c:v>800</c:v>
                </c:pt>
                <c:pt idx="9">
                  <c:v>793</c:v>
                </c:pt>
                <c:pt idx="10">
                  <c:v>784</c:v>
                </c:pt>
                <c:pt idx="11">
                  <c:v>695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VITTORIA'!$A$18:$A$29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VITTORIA'!$E$18:$E$29</c:f>
              <c:numCache>
                <c:formatCode>0</c:formatCode>
                <c:ptCount val="12"/>
                <c:pt idx="0">
                  <c:v>26.476190476190474</c:v>
                </c:pt>
                <c:pt idx="1">
                  <c:v>76.304347826086953</c:v>
                </c:pt>
                <c:pt idx="2">
                  <c:v>46.81818181818182</c:v>
                </c:pt>
                <c:pt idx="3">
                  <c:v>42</c:v>
                </c:pt>
                <c:pt idx="4">
                  <c:v>32.1</c:v>
                </c:pt>
                <c:pt idx="5">
                  <c:v>29.057337220602523</c:v>
                </c:pt>
                <c:pt idx="6">
                  <c:v>39.823008849557525</c:v>
                </c:pt>
                <c:pt idx="7">
                  <c:v>48.979591836734691</c:v>
                </c:pt>
                <c:pt idx="8">
                  <c:v>27.27272727272727</c:v>
                </c:pt>
                <c:pt idx="9">
                  <c:v>24.905303030303031</c:v>
                </c:pt>
                <c:pt idx="10">
                  <c:v>22.222222222222221</c:v>
                </c:pt>
                <c:pt idx="11">
                  <c:v>32.458697764820215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89176"/>
        <c:axId val="244688784"/>
      </c:barChart>
      <c:catAx>
        <c:axId val="24468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88784"/>
        <c:crosses val="autoZero"/>
        <c:auto val="1"/>
        <c:lblAlgn val="ctr"/>
        <c:lblOffset val="100"/>
        <c:noMultiLvlLbl val="0"/>
      </c:catAx>
      <c:valAx>
        <c:axId val="24468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561071496964167E-2"/>
              <c:y val="0.28076735862562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89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TRIBUTI E FISCALITA' LOCALE</a:t>
            </a:r>
          </a:p>
        </c:rich>
      </c:tx>
      <c:layout>
        <c:manualLayout>
          <c:xMode val="edge"/>
          <c:yMode val="edge"/>
          <c:x val="0.43312981982127374"/>
          <c:y val="3.6585530603094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VITTORIA'!$B$48:$B$59</c:f>
              <c:numCache>
                <c:formatCode>0</c:formatCode>
                <c:ptCount val="12"/>
                <c:pt idx="0">
                  <c:v>433</c:v>
                </c:pt>
                <c:pt idx="1">
                  <c:v>415</c:v>
                </c:pt>
                <c:pt idx="2">
                  <c:v>454</c:v>
                </c:pt>
                <c:pt idx="3">
                  <c:v>455</c:v>
                </c:pt>
                <c:pt idx="4">
                  <c:v>432</c:v>
                </c:pt>
                <c:pt idx="5">
                  <c:v>453</c:v>
                </c:pt>
                <c:pt idx="6">
                  <c:v>477</c:v>
                </c:pt>
                <c:pt idx="7">
                  <c:v>462</c:v>
                </c:pt>
                <c:pt idx="8">
                  <c:v>480</c:v>
                </c:pt>
                <c:pt idx="9">
                  <c:v>475</c:v>
                </c:pt>
                <c:pt idx="10">
                  <c:v>484</c:v>
                </c:pt>
                <c:pt idx="11">
                  <c:v>461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VITTORIA'!$C$48:$C$59</c:f>
              <c:numCache>
                <c:formatCode>0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179</c:v>
                </c:pt>
                <c:pt idx="3">
                  <c:v>119</c:v>
                </c:pt>
                <c:pt idx="4">
                  <c:v>30</c:v>
                </c:pt>
                <c:pt idx="5">
                  <c:v>90</c:v>
                </c:pt>
                <c:pt idx="6">
                  <c:v>146</c:v>
                </c:pt>
                <c:pt idx="7">
                  <c:v>206</c:v>
                </c:pt>
                <c:pt idx="8">
                  <c:v>91</c:v>
                </c:pt>
                <c:pt idx="9">
                  <c:v>60</c:v>
                </c:pt>
                <c:pt idx="10">
                  <c:v>56</c:v>
                </c:pt>
                <c:pt idx="11">
                  <c:v>73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VITTORIA'!$D$48:$D$59</c:f>
              <c:numCache>
                <c:formatCode>0</c:formatCode>
                <c:ptCount val="12"/>
                <c:pt idx="0">
                  <c:v>369</c:v>
                </c:pt>
                <c:pt idx="1">
                  <c:v>352</c:v>
                </c:pt>
                <c:pt idx="2">
                  <c:v>275</c:v>
                </c:pt>
                <c:pt idx="3">
                  <c:v>336</c:v>
                </c:pt>
                <c:pt idx="4">
                  <c:v>402</c:v>
                </c:pt>
                <c:pt idx="5">
                  <c:v>363</c:v>
                </c:pt>
                <c:pt idx="6">
                  <c:v>331</c:v>
                </c:pt>
                <c:pt idx="7">
                  <c:v>256</c:v>
                </c:pt>
                <c:pt idx="8">
                  <c:v>389</c:v>
                </c:pt>
                <c:pt idx="9">
                  <c:v>415</c:v>
                </c:pt>
                <c:pt idx="10">
                  <c:v>428</c:v>
                </c:pt>
                <c:pt idx="11">
                  <c:v>388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VITTORIA'!$A$48:$A$59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VITTORIA'!$E$48:$E$59</c:f>
              <c:numCache>
                <c:formatCode>0</c:formatCode>
                <c:ptCount val="12"/>
                <c:pt idx="0">
                  <c:v>14.780600461893764</c:v>
                </c:pt>
                <c:pt idx="1">
                  <c:v>15.180722891566264</c:v>
                </c:pt>
                <c:pt idx="2">
                  <c:v>39.4273127753304</c:v>
                </c:pt>
                <c:pt idx="3">
                  <c:v>26.153846153846157</c:v>
                </c:pt>
                <c:pt idx="4">
                  <c:v>6.9444444444444446</c:v>
                </c:pt>
                <c:pt idx="5">
                  <c:v>19.867549668874172</c:v>
                </c:pt>
                <c:pt idx="6">
                  <c:v>30.607966457023061</c:v>
                </c:pt>
                <c:pt idx="7">
                  <c:v>44.588744588744589</c:v>
                </c:pt>
                <c:pt idx="8">
                  <c:v>18.958333333333332</c:v>
                </c:pt>
                <c:pt idx="9">
                  <c:v>12.631578947368421</c:v>
                </c:pt>
                <c:pt idx="10">
                  <c:v>11.570247933884298</c:v>
                </c:pt>
                <c:pt idx="11">
                  <c:v>15.835140997830802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54808"/>
        <c:axId val="244353240"/>
      </c:barChart>
      <c:catAx>
        <c:axId val="24435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353240"/>
        <c:crosses val="autoZero"/>
        <c:auto val="1"/>
        <c:lblAlgn val="ctr"/>
        <c:lblOffset val="100"/>
        <c:noMultiLvlLbl val="0"/>
      </c:catAx>
      <c:valAx>
        <c:axId val="244353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7.35831840762394E-2"/>
              <c:y val="0.25845521603377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354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SERVIZI ALLA PERSONA</a:t>
            </a:r>
          </a:p>
        </c:rich>
      </c:tx>
      <c:layout>
        <c:manualLayout>
          <c:xMode val="edge"/>
          <c:yMode val="edge"/>
          <c:x val="0.42117073885077688"/>
          <c:y val="2.856251200307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VITTORIA'!$M$17</c:f>
              <c:strCache>
                <c:ptCount val="1"/>
                <c:pt idx="0">
                  <c:v>MESE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VITTORIA'!$M$18:$M$29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VITTORIA'!$N$17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VITTORIA'!$N$18:$N$29</c:f>
              <c:numCache>
                <c:formatCode>0</c:formatCode>
                <c:ptCount val="12"/>
                <c:pt idx="0">
                  <c:v>2035</c:v>
                </c:pt>
                <c:pt idx="1">
                  <c:v>2246</c:v>
                </c:pt>
                <c:pt idx="2">
                  <c:v>2233</c:v>
                </c:pt>
                <c:pt idx="3">
                  <c:v>2134</c:v>
                </c:pt>
                <c:pt idx="4">
                  <c:v>2235</c:v>
                </c:pt>
                <c:pt idx="5">
                  <c:v>2300</c:v>
                </c:pt>
                <c:pt idx="6">
                  <c:v>2246</c:v>
                </c:pt>
                <c:pt idx="7">
                  <c:v>2236</c:v>
                </c:pt>
                <c:pt idx="8">
                  <c:v>2246</c:v>
                </c:pt>
                <c:pt idx="9">
                  <c:v>2240</c:v>
                </c:pt>
                <c:pt idx="10">
                  <c:v>2246</c:v>
                </c:pt>
                <c:pt idx="11">
                  <c:v>2241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VITTORIA'!$O$17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VITTORIA'!$O$18:$O$29</c:f>
              <c:numCache>
                <c:formatCode>0</c:formatCode>
                <c:ptCount val="12"/>
                <c:pt idx="0">
                  <c:v>218</c:v>
                </c:pt>
                <c:pt idx="1">
                  <c:v>219</c:v>
                </c:pt>
                <c:pt idx="2">
                  <c:v>281</c:v>
                </c:pt>
                <c:pt idx="3">
                  <c:v>299</c:v>
                </c:pt>
                <c:pt idx="4">
                  <c:v>200</c:v>
                </c:pt>
                <c:pt idx="5">
                  <c:v>195</c:v>
                </c:pt>
                <c:pt idx="6">
                  <c:v>365</c:v>
                </c:pt>
                <c:pt idx="7">
                  <c:v>370</c:v>
                </c:pt>
                <c:pt idx="8">
                  <c:v>210</c:v>
                </c:pt>
                <c:pt idx="9">
                  <c:v>188</c:v>
                </c:pt>
                <c:pt idx="10">
                  <c:v>185</c:v>
                </c:pt>
                <c:pt idx="11">
                  <c:v>240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VITTORIA'!$P$17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VITTORIA'!$P$18:$P$29</c:f>
              <c:numCache>
                <c:formatCode>0</c:formatCode>
                <c:ptCount val="12"/>
                <c:pt idx="0">
                  <c:v>1817</c:v>
                </c:pt>
                <c:pt idx="1">
                  <c:v>2027</c:v>
                </c:pt>
                <c:pt idx="2">
                  <c:v>1952</c:v>
                </c:pt>
                <c:pt idx="3">
                  <c:v>1835</c:v>
                </c:pt>
                <c:pt idx="4">
                  <c:v>2035</c:v>
                </c:pt>
                <c:pt idx="5">
                  <c:v>2105</c:v>
                </c:pt>
                <c:pt idx="6">
                  <c:v>1881</c:v>
                </c:pt>
                <c:pt idx="7">
                  <c:v>1866</c:v>
                </c:pt>
                <c:pt idx="8">
                  <c:v>2036</c:v>
                </c:pt>
                <c:pt idx="9">
                  <c:v>2052</c:v>
                </c:pt>
                <c:pt idx="10">
                  <c:v>2061</c:v>
                </c:pt>
                <c:pt idx="11">
                  <c:v>2001</c:v>
                </c:pt>
              </c:numCache>
            </c:numRef>
          </c:val>
        </c:ser>
        <c:ser>
          <c:idx val="4"/>
          <c:order val="4"/>
          <c:tx>
            <c:strRef>
              <c:f>'DATI GENERALI COMUNE VITTORIA'!$Q$17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VITTORIA'!$M$18:$M$29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VITTORIA'!$Q$18:$Q$29</c:f>
              <c:numCache>
                <c:formatCode>0</c:formatCode>
                <c:ptCount val="12"/>
                <c:pt idx="0">
                  <c:v>10.712530712530713</c:v>
                </c:pt>
                <c:pt idx="1">
                  <c:v>9.7506678539626002</c:v>
                </c:pt>
                <c:pt idx="2">
                  <c:v>12.583967756381551</c:v>
                </c:pt>
                <c:pt idx="3">
                  <c:v>14.011246485473288</c:v>
                </c:pt>
                <c:pt idx="4">
                  <c:v>8.9485458612975393</c:v>
                </c:pt>
                <c:pt idx="5">
                  <c:v>8.4782608695652169</c:v>
                </c:pt>
                <c:pt idx="6">
                  <c:v>16.251113089937665</c:v>
                </c:pt>
                <c:pt idx="7">
                  <c:v>16.547406082289804</c:v>
                </c:pt>
                <c:pt idx="8">
                  <c:v>9.3499554764024939</c:v>
                </c:pt>
                <c:pt idx="9">
                  <c:v>8.3928571428571423</c:v>
                </c:pt>
                <c:pt idx="10">
                  <c:v>8.2368655387355307</c:v>
                </c:pt>
                <c:pt idx="11">
                  <c:v>10.7095046854083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54416"/>
        <c:axId val="433180600"/>
      </c:barChart>
      <c:catAx>
        <c:axId val="24435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33180600"/>
        <c:crosses val="autoZero"/>
        <c:auto val="1"/>
        <c:lblAlgn val="ctr"/>
        <c:lblOffset val="100"/>
        <c:noMultiLvlLbl val="0"/>
      </c:catAx>
      <c:valAx>
        <c:axId val="433180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49332567328E-2"/>
              <c:y val="0.25845528455284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354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Direzione C.U.C. e Provveditorato</a:t>
            </a:r>
          </a:p>
        </c:rich>
      </c:tx>
      <c:layout>
        <c:manualLayout>
          <c:xMode val="edge"/>
          <c:yMode val="edge"/>
          <c:x val="0.43559167764973628"/>
          <c:y val="5.3320219062940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8"/>
          <c:y val="0.16257668711656442"/>
          <c:w val="0.83189698943933388"/>
          <c:h val="0.51840490797545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VITTORIA'!$N$48:$N$59</c:f>
              <c:numCache>
                <c:formatCode>0</c:formatCode>
                <c:ptCount val="12"/>
                <c:pt idx="0">
                  <c:v>357</c:v>
                </c:pt>
                <c:pt idx="1">
                  <c:v>340</c:v>
                </c:pt>
                <c:pt idx="2">
                  <c:v>357</c:v>
                </c:pt>
                <c:pt idx="3">
                  <c:v>357</c:v>
                </c:pt>
                <c:pt idx="4">
                  <c:v>340</c:v>
                </c:pt>
                <c:pt idx="5">
                  <c:v>357</c:v>
                </c:pt>
                <c:pt idx="6">
                  <c:v>418</c:v>
                </c:pt>
                <c:pt idx="7">
                  <c:v>399</c:v>
                </c:pt>
                <c:pt idx="8">
                  <c:v>418</c:v>
                </c:pt>
                <c:pt idx="9">
                  <c:v>418</c:v>
                </c:pt>
                <c:pt idx="10">
                  <c:v>399</c:v>
                </c:pt>
                <c:pt idx="11">
                  <c:v>399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VITTORIA'!$O$48:$O$59</c:f>
              <c:numCache>
                <c:formatCode>0</c:formatCode>
                <c:ptCount val="12"/>
                <c:pt idx="0">
                  <c:v>50</c:v>
                </c:pt>
                <c:pt idx="1">
                  <c:v>55</c:v>
                </c:pt>
                <c:pt idx="2">
                  <c:v>70</c:v>
                </c:pt>
                <c:pt idx="3">
                  <c:v>22</c:v>
                </c:pt>
                <c:pt idx="4">
                  <c:v>9</c:v>
                </c:pt>
                <c:pt idx="5">
                  <c:v>13</c:v>
                </c:pt>
                <c:pt idx="6">
                  <c:v>58</c:v>
                </c:pt>
                <c:pt idx="7">
                  <c:v>151</c:v>
                </c:pt>
                <c:pt idx="8">
                  <c:v>32</c:v>
                </c:pt>
                <c:pt idx="9">
                  <c:v>83</c:v>
                </c:pt>
                <c:pt idx="10">
                  <c:v>100</c:v>
                </c:pt>
                <c:pt idx="1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VITTORIA'!$P$48:$P$59</c:f>
              <c:numCache>
                <c:formatCode>0</c:formatCode>
                <c:ptCount val="12"/>
                <c:pt idx="0">
                  <c:v>307</c:v>
                </c:pt>
                <c:pt idx="1">
                  <c:v>285</c:v>
                </c:pt>
                <c:pt idx="2">
                  <c:v>287</c:v>
                </c:pt>
                <c:pt idx="3">
                  <c:v>335</c:v>
                </c:pt>
                <c:pt idx="4">
                  <c:v>331</c:v>
                </c:pt>
                <c:pt idx="5">
                  <c:v>344</c:v>
                </c:pt>
                <c:pt idx="6">
                  <c:v>360</c:v>
                </c:pt>
                <c:pt idx="7">
                  <c:v>248</c:v>
                </c:pt>
                <c:pt idx="8">
                  <c:v>386</c:v>
                </c:pt>
                <c:pt idx="9">
                  <c:v>335</c:v>
                </c:pt>
                <c:pt idx="10">
                  <c:v>299</c:v>
                </c:pt>
                <c:pt idx="11">
                  <c:v>289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VITTORIA'!$M$48:$M$59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VITTORIA'!$Q$48:$Q$59</c:f>
              <c:numCache>
                <c:formatCode>0</c:formatCode>
                <c:ptCount val="12"/>
                <c:pt idx="0">
                  <c:v>14.005602240896359</c:v>
                </c:pt>
                <c:pt idx="1">
                  <c:v>16.176470588235293</c:v>
                </c:pt>
                <c:pt idx="2">
                  <c:v>19.607843137254903</c:v>
                </c:pt>
                <c:pt idx="3">
                  <c:v>6.1624649859943981</c:v>
                </c:pt>
                <c:pt idx="4">
                  <c:v>2.6470588235294117</c:v>
                </c:pt>
                <c:pt idx="5">
                  <c:v>3.6414565826330536</c:v>
                </c:pt>
                <c:pt idx="6">
                  <c:v>13.875598086124402</c:v>
                </c:pt>
                <c:pt idx="7">
                  <c:v>37.84461152882205</c:v>
                </c:pt>
                <c:pt idx="8">
                  <c:v>7.6555023923444976</c:v>
                </c:pt>
                <c:pt idx="9">
                  <c:v>19.85645933014354</c:v>
                </c:pt>
                <c:pt idx="10">
                  <c:v>25.062656641604008</c:v>
                </c:pt>
                <c:pt idx="11">
                  <c:v>27.56892230576441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181776"/>
        <c:axId val="433182168"/>
      </c:barChart>
      <c:catAx>
        <c:axId val="4331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33182168"/>
        <c:crosses val="autoZero"/>
        <c:auto val="1"/>
        <c:lblAlgn val="ctr"/>
        <c:lblOffset val="100"/>
        <c:noMultiLvlLbl val="0"/>
      </c:catAx>
      <c:valAx>
        <c:axId val="43318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7017008212319413E-2"/>
              <c:y val="0.25616862309389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33181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 </a:t>
            </a:r>
            <a:r>
              <a:rPr lang="it-IT" sz="1200"/>
              <a:t>DIREZIONE POLITICHE FINANZIARIE</a:t>
            </a:r>
            <a:r>
              <a:rPr lang="it-IT" sz="1200" baseline="0"/>
              <a:t> ED ECONOMICHE</a:t>
            </a:r>
            <a:endParaRPr lang="it-IT" sz="1200"/>
          </a:p>
        </c:rich>
      </c:tx>
      <c:layout>
        <c:manualLayout>
          <c:xMode val="edge"/>
          <c:yMode val="edge"/>
          <c:x val="0.39661007042213942"/>
          <c:y val="3.2619387887674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69967707212162"/>
          <c:y val="0.16158560640006669"/>
          <c:w val="0.83315392895586649"/>
          <c:h val="0.5213422395171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VITTORIA'!$H$17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VITTORIA'!$H$18:$H$29</c:f>
              <c:numCache>
                <c:formatCode>0</c:formatCode>
                <c:ptCount val="12"/>
                <c:pt idx="0">
                  <c:v>308</c:v>
                </c:pt>
                <c:pt idx="1">
                  <c:v>292</c:v>
                </c:pt>
                <c:pt idx="2">
                  <c:v>298</c:v>
                </c:pt>
                <c:pt idx="3">
                  <c:v>301</c:v>
                </c:pt>
                <c:pt idx="4">
                  <c:v>272</c:v>
                </c:pt>
                <c:pt idx="5">
                  <c:v>258</c:v>
                </c:pt>
                <c:pt idx="6">
                  <c:v>283</c:v>
                </c:pt>
                <c:pt idx="7">
                  <c:v>291</c:v>
                </c:pt>
                <c:pt idx="8">
                  <c:v>299</c:v>
                </c:pt>
                <c:pt idx="9">
                  <c:v>287</c:v>
                </c:pt>
                <c:pt idx="10">
                  <c:v>289</c:v>
                </c:pt>
                <c:pt idx="11">
                  <c:v>287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VITTORIA'!$I$17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VITTORIA'!$I$18:$I$29</c:f>
              <c:numCache>
                <c:formatCode>0</c:formatCode>
                <c:ptCount val="12"/>
                <c:pt idx="0">
                  <c:v>47</c:v>
                </c:pt>
                <c:pt idx="1">
                  <c:v>49</c:v>
                </c:pt>
                <c:pt idx="2">
                  <c:v>81</c:v>
                </c:pt>
                <c:pt idx="3">
                  <c:v>67</c:v>
                </c:pt>
                <c:pt idx="4">
                  <c:v>44</c:v>
                </c:pt>
                <c:pt idx="5">
                  <c:v>68</c:v>
                </c:pt>
                <c:pt idx="6">
                  <c:v>62</c:v>
                </c:pt>
                <c:pt idx="7">
                  <c:v>78</c:v>
                </c:pt>
                <c:pt idx="8">
                  <c:v>29</c:v>
                </c:pt>
                <c:pt idx="9">
                  <c:v>39</c:v>
                </c:pt>
                <c:pt idx="10">
                  <c:v>43</c:v>
                </c:pt>
                <c:pt idx="11">
                  <c:v>39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VITTORIA'!$J$17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VITTORIA'!$J$18:$J$29</c:f>
              <c:numCache>
                <c:formatCode>0</c:formatCode>
                <c:ptCount val="12"/>
                <c:pt idx="0">
                  <c:v>261</c:v>
                </c:pt>
                <c:pt idx="1">
                  <c:v>243</c:v>
                </c:pt>
                <c:pt idx="2">
                  <c:v>217</c:v>
                </c:pt>
                <c:pt idx="3">
                  <c:v>234</c:v>
                </c:pt>
                <c:pt idx="4">
                  <c:v>228</c:v>
                </c:pt>
                <c:pt idx="5">
                  <c:v>190</c:v>
                </c:pt>
                <c:pt idx="6">
                  <c:v>221</c:v>
                </c:pt>
                <c:pt idx="7">
                  <c:v>213</c:v>
                </c:pt>
                <c:pt idx="8">
                  <c:v>270</c:v>
                </c:pt>
                <c:pt idx="9">
                  <c:v>248</c:v>
                </c:pt>
                <c:pt idx="10">
                  <c:v>246</c:v>
                </c:pt>
                <c:pt idx="11">
                  <c:v>248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VITTORIA'!$K$17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VITTORIA'!$G$18:$G$29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VITTORIA'!$K$18:$K$29</c:f>
              <c:numCache>
                <c:formatCode>0</c:formatCode>
                <c:ptCount val="12"/>
                <c:pt idx="0">
                  <c:v>15.259740259740258</c:v>
                </c:pt>
                <c:pt idx="1">
                  <c:v>16.780821917808218</c:v>
                </c:pt>
                <c:pt idx="2">
                  <c:v>27.181208053691275</c:v>
                </c:pt>
                <c:pt idx="3">
                  <c:v>22.259136212624583</c:v>
                </c:pt>
                <c:pt idx="4">
                  <c:v>16.176470588235293</c:v>
                </c:pt>
                <c:pt idx="5">
                  <c:v>26.356589147286826</c:v>
                </c:pt>
                <c:pt idx="6">
                  <c:v>21.908127208480565</c:v>
                </c:pt>
                <c:pt idx="7">
                  <c:v>26.804123711340207</c:v>
                </c:pt>
                <c:pt idx="8">
                  <c:v>9.6989966555183944</c:v>
                </c:pt>
                <c:pt idx="9">
                  <c:v>13.588850174216027</c:v>
                </c:pt>
                <c:pt idx="10">
                  <c:v>14.878892733564014</c:v>
                </c:pt>
                <c:pt idx="11">
                  <c:v>13.588850174216027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89568"/>
        <c:axId val="244694272"/>
      </c:barChart>
      <c:catAx>
        <c:axId val="2446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94272"/>
        <c:crosses val="autoZero"/>
        <c:auto val="1"/>
        <c:lblAlgn val="ctr"/>
        <c:lblOffset val="100"/>
        <c:noMultiLvlLbl val="0"/>
      </c:catAx>
      <c:valAx>
        <c:axId val="24469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6.7842204949221566E-2"/>
              <c:y val="0.258455284552847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895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RIEPILOGO GENERALE - ANNO 2019</a:t>
            </a:r>
          </a:p>
        </c:rich>
      </c:tx>
      <c:layout>
        <c:manualLayout>
          <c:xMode val="edge"/>
          <c:yMode val="edge"/>
          <c:x val="0.32951416199210526"/>
          <c:y val="4.5950506186726713E-2"/>
        </c:manualLayout>
      </c:layout>
      <c:overlay val="0"/>
      <c:spPr>
        <a:noFill/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25400"/>
        </a:sp3d>
      </c:spPr>
    </c:title>
    <c:autoTitleDeleted val="0"/>
    <c:view3D>
      <c:rotX val="40"/>
      <c:rotY val="6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92609699769056"/>
          <c:y val="0.13636374445431754"/>
          <c:w val="0.76558891454965361"/>
          <c:h val="0.491883506781648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GENERALI COMUNE VITTORIA'!$B$2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VITTORIA'!$B$3:$B$14</c:f>
              <c:numCache>
                <c:formatCode>0</c:formatCode>
                <c:ptCount val="12"/>
                <c:pt idx="0">
                  <c:v>8683</c:v>
                </c:pt>
                <c:pt idx="1">
                  <c:v>8381</c:v>
                </c:pt>
                <c:pt idx="2">
                  <c:v>9103</c:v>
                </c:pt>
                <c:pt idx="3">
                  <c:v>8599</c:v>
                </c:pt>
                <c:pt idx="4">
                  <c:v>8441</c:v>
                </c:pt>
                <c:pt idx="5">
                  <c:v>9009</c:v>
                </c:pt>
                <c:pt idx="6">
                  <c:v>8912</c:v>
                </c:pt>
                <c:pt idx="7">
                  <c:v>8746</c:v>
                </c:pt>
                <c:pt idx="8">
                  <c:v>8975</c:v>
                </c:pt>
                <c:pt idx="9">
                  <c:v>9021</c:v>
                </c:pt>
                <c:pt idx="10">
                  <c:v>8581</c:v>
                </c:pt>
                <c:pt idx="11">
                  <c:v>8491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VITTORIA'!$C$3:$C$14</c:f>
              <c:numCache>
                <c:formatCode>0</c:formatCode>
                <c:ptCount val="12"/>
                <c:pt idx="0">
                  <c:v>1683</c:v>
                </c:pt>
                <c:pt idx="1">
                  <c:v>1841</c:v>
                </c:pt>
                <c:pt idx="2">
                  <c:v>2553</c:v>
                </c:pt>
                <c:pt idx="3">
                  <c:v>2041</c:v>
                </c:pt>
                <c:pt idx="4">
                  <c:v>1298</c:v>
                </c:pt>
                <c:pt idx="5">
                  <c:v>1528</c:v>
                </c:pt>
                <c:pt idx="6">
                  <c:v>2235</c:v>
                </c:pt>
                <c:pt idx="7">
                  <c:v>2960</c:v>
                </c:pt>
                <c:pt idx="8">
                  <c:v>1453</c:v>
                </c:pt>
                <c:pt idx="9">
                  <c:v>1419</c:v>
                </c:pt>
                <c:pt idx="10">
                  <c:v>1192</c:v>
                </c:pt>
                <c:pt idx="11">
                  <c:v>1772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VITTORIA'!$D$3:$D$14</c:f>
              <c:numCache>
                <c:formatCode>0</c:formatCode>
                <c:ptCount val="12"/>
                <c:pt idx="0">
                  <c:v>7000</c:v>
                </c:pt>
                <c:pt idx="1">
                  <c:v>6540</c:v>
                </c:pt>
                <c:pt idx="2">
                  <c:v>6550</c:v>
                </c:pt>
                <c:pt idx="3">
                  <c:v>6558</c:v>
                </c:pt>
                <c:pt idx="4">
                  <c:v>7143</c:v>
                </c:pt>
                <c:pt idx="5">
                  <c:v>7481</c:v>
                </c:pt>
                <c:pt idx="6">
                  <c:v>6677</c:v>
                </c:pt>
                <c:pt idx="7">
                  <c:v>5786</c:v>
                </c:pt>
                <c:pt idx="8">
                  <c:v>7522</c:v>
                </c:pt>
                <c:pt idx="9">
                  <c:v>7602</c:v>
                </c:pt>
                <c:pt idx="10">
                  <c:v>7389</c:v>
                </c:pt>
                <c:pt idx="11">
                  <c:v>6719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VITTORIA'!$A$3:$A$14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VITTORIA'!$E$3:$E$14</c:f>
              <c:numCache>
                <c:formatCode>0.00</c:formatCode>
                <c:ptCount val="12"/>
                <c:pt idx="0">
                  <c:v>10.08</c:v>
                </c:pt>
                <c:pt idx="1">
                  <c:v>21.966352463906453</c:v>
                </c:pt>
                <c:pt idx="2">
                  <c:v>28.045699220037353</c:v>
                </c:pt>
                <c:pt idx="3">
                  <c:v>23.735318060239564</c:v>
                </c:pt>
                <c:pt idx="4">
                  <c:v>15.377324961497452</c:v>
                </c:pt>
                <c:pt idx="5">
                  <c:v>16.96081696081696</c:v>
                </c:pt>
                <c:pt idx="6">
                  <c:v>25.078545780969481</c:v>
                </c:pt>
                <c:pt idx="7">
                  <c:v>33.844042991081636</c:v>
                </c:pt>
                <c:pt idx="8">
                  <c:v>16.18941504178273</c:v>
                </c:pt>
                <c:pt idx="9">
                  <c:v>15.729963418689724</c:v>
                </c:pt>
                <c:pt idx="10">
                  <c:v>13.891154877053957</c:v>
                </c:pt>
                <c:pt idx="11">
                  <c:v>20.869155576492755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687608"/>
        <c:axId val="244689960"/>
        <c:axId val="0"/>
      </c:bar3DChart>
      <c:catAx>
        <c:axId val="24468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89960"/>
        <c:crosses val="autoZero"/>
        <c:auto val="1"/>
        <c:lblAlgn val="ctr"/>
        <c:lblOffset val="100"/>
        <c:noMultiLvlLbl val="0"/>
      </c:catAx>
      <c:valAx>
        <c:axId val="244689960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8.1388454324658382E-2"/>
              <c:y val="0.2927310222585795"/>
            </c:manualLayout>
          </c:layout>
          <c:overlay val="0"/>
          <c:spPr>
            <a:noFill/>
            <a:ln w="25400">
              <a:noFill/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8760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/>
      <a:srcRect/>
      <a:tile tx="0" ty="0" sx="100000" sy="100000" flip="none" algn="tl"/>
    </a:blipFill>
    <a:ln cap="rnd">
      <a:solidFill>
        <a:srgbClr val="FF0000">
          <a:alpha val="15000"/>
        </a:srgbClr>
      </a:solidFill>
      <a:bevel/>
    </a:ln>
    <a:effectLst>
      <a:outerShdw blurRad="660400" dir="5400000" algn="ctr" rotWithShape="0">
        <a:srgbClr val="000000">
          <a:alpha val="60000"/>
        </a:srgbClr>
      </a:outerShdw>
    </a:effectLst>
    <a:scene3d>
      <a:camera prst="orthographicFront"/>
      <a:lightRig rig="threePt" dir="t"/>
    </a:scene3d>
    <a:sp3d prstMaterial="dkEdge">
      <a:bevelT w="114300" h="10795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36000000000000032" l="0.75000000000000366" r="0.75000000000000366" t="0.30000000000000032" header="0.24000000000000021" footer="0.2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n-US" sz="1400"/>
              <a:t>UFFICIO DEI COMMISSARI</a:t>
            </a:r>
          </a:p>
        </c:rich>
      </c:tx>
      <c:layout>
        <c:manualLayout>
          <c:xMode val="edge"/>
          <c:yMode val="edge"/>
          <c:x val="0.44291736260240222"/>
          <c:y val="4.0648748693647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9006"/>
          <c:y val="0.16109422492401215"/>
          <c:w val="0.83279483632817486"/>
          <c:h val="0.5227963525835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VITTORIA'!$H$3:$H$14</c:f>
              <c:numCache>
                <c:formatCode>0</c:formatCode>
                <c:ptCount val="12"/>
                <c:pt idx="0">
                  <c:v>126</c:v>
                </c:pt>
                <c:pt idx="1">
                  <c:v>120</c:v>
                </c:pt>
                <c:pt idx="2">
                  <c:v>132</c:v>
                </c:pt>
                <c:pt idx="3">
                  <c:v>126</c:v>
                </c:pt>
                <c:pt idx="4">
                  <c:v>120</c:v>
                </c:pt>
                <c:pt idx="5">
                  <c:v>126</c:v>
                </c:pt>
                <c:pt idx="6">
                  <c:v>132</c:v>
                </c:pt>
                <c:pt idx="7">
                  <c:v>132</c:v>
                </c:pt>
                <c:pt idx="8">
                  <c:v>132</c:v>
                </c:pt>
                <c:pt idx="9">
                  <c:v>132</c:v>
                </c:pt>
                <c:pt idx="10">
                  <c:v>126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VITTORIA'!$I$3:$I$14</c:f>
              <c:numCache>
                <c:formatCode>0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26</c:v>
                </c:pt>
                <c:pt idx="3">
                  <c:v>21</c:v>
                </c:pt>
                <c:pt idx="4">
                  <c:v>9</c:v>
                </c:pt>
                <c:pt idx="5">
                  <c:v>3</c:v>
                </c:pt>
                <c:pt idx="6">
                  <c:v>16</c:v>
                </c:pt>
                <c:pt idx="7">
                  <c:v>31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15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VITTORIA'!$J$3:$J$14</c:f>
              <c:numCache>
                <c:formatCode>0</c:formatCode>
                <c:ptCount val="12"/>
                <c:pt idx="0">
                  <c:v>118</c:v>
                </c:pt>
                <c:pt idx="1">
                  <c:v>108</c:v>
                </c:pt>
                <c:pt idx="2">
                  <c:v>106</c:v>
                </c:pt>
                <c:pt idx="3">
                  <c:v>105</c:v>
                </c:pt>
                <c:pt idx="4">
                  <c:v>111</c:v>
                </c:pt>
                <c:pt idx="5">
                  <c:v>123</c:v>
                </c:pt>
                <c:pt idx="6">
                  <c:v>116</c:v>
                </c:pt>
                <c:pt idx="7">
                  <c:v>101</c:v>
                </c:pt>
                <c:pt idx="8">
                  <c:v>125</c:v>
                </c:pt>
                <c:pt idx="9">
                  <c:v>123</c:v>
                </c:pt>
                <c:pt idx="10">
                  <c:v>118</c:v>
                </c:pt>
                <c:pt idx="11">
                  <c:v>90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VITTORIA'!$G$3:$G$14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VITTORIA'!$K$3:$K$14</c:f>
              <c:numCache>
                <c:formatCode>0.00</c:formatCode>
                <c:ptCount val="12"/>
                <c:pt idx="0">
                  <c:v>6.3492063492063489</c:v>
                </c:pt>
                <c:pt idx="1">
                  <c:v>10</c:v>
                </c:pt>
                <c:pt idx="2">
                  <c:v>19.696969696969695</c:v>
                </c:pt>
                <c:pt idx="3">
                  <c:v>16.666666666666664</c:v>
                </c:pt>
                <c:pt idx="4">
                  <c:v>7.5</c:v>
                </c:pt>
                <c:pt idx="5">
                  <c:v>2.3809523809523809</c:v>
                </c:pt>
                <c:pt idx="6">
                  <c:v>12.121212121212121</c:v>
                </c:pt>
                <c:pt idx="7">
                  <c:v>23.484848484848484</c:v>
                </c:pt>
                <c:pt idx="8">
                  <c:v>5.3030303030303028</c:v>
                </c:pt>
                <c:pt idx="9">
                  <c:v>6.8181818181818175</c:v>
                </c:pt>
                <c:pt idx="10">
                  <c:v>6.3492063492063489</c:v>
                </c:pt>
                <c:pt idx="11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91136"/>
        <c:axId val="244691528"/>
      </c:barChart>
      <c:catAx>
        <c:axId val="2446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91528"/>
        <c:crosses val="autoZero"/>
        <c:auto val="1"/>
        <c:lblAlgn val="ctr"/>
        <c:lblOffset val="100"/>
        <c:noMultiLvlLbl val="0"/>
      </c:catAx>
      <c:valAx>
        <c:axId val="24469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3457408732999289E-2"/>
              <c:y val="0.252135717077918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691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UFFICIO DEL</a:t>
            </a:r>
            <a:r>
              <a:rPr lang="it-IT" sz="1400" baseline="0"/>
              <a:t> SEGRETARIO GENERALE</a:t>
            </a:r>
          </a:p>
        </c:rich>
      </c:tx>
      <c:layout>
        <c:manualLayout>
          <c:xMode val="edge"/>
          <c:yMode val="edge"/>
          <c:x val="0.3903896192241636"/>
          <c:y val="3.2763932031431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4622053059006"/>
          <c:y val="0.16207999474386808"/>
          <c:w val="0.83279483632817486"/>
          <c:h val="0.51987922842373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VITTORIA'!$N$3:$N$14</c:f>
              <c:numCache>
                <c:formatCode>0</c:formatCode>
                <c:ptCount val="12"/>
                <c:pt idx="0">
                  <c:v>84</c:v>
                </c:pt>
                <c:pt idx="1">
                  <c:v>80</c:v>
                </c:pt>
                <c:pt idx="2">
                  <c:v>88</c:v>
                </c:pt>
                <c:pt idx="3">
                  <c:v>84</c:v>
                </c:pt>
                <c:pt idx="4">
                  <c:v>80</c:v>
                </c:pt>
                <c:pt idx="5">
                  <c:v>84</c:v>
                </c:pt>
                <c:pt idx="6">
                  <c:v>94</c:v>
                </c:pt>
                <c:pt idx="7">
                  <c:v>54</c:v>
                </c:pt>
                <c:pt idx="8">
                  <c:v>93</c:v>
                </c:pt>
                <c:pt idx="9">
                  <c:v>110</c:v>
                </c:pt>
                <c:pt idx="10">
                  <c:v>105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VITTORIA'!$O$3:$O$14</c:f>
              <c:numCache>
                <c:formatCode>0</c:formatCode>
                <c:ptCount val="12"/>
                <c:pt idx="0">
                  <c:v>14</c:v>
                </c:pt>
                <c:pt idx="1">
                  <c:v>13</c:v>
                </c:pt>
                <c:pt idx="2">
                  <c:v>25</c:v>
                </c:pt>
                <c:pt idx="3">
                  <c:v>28</c:v>
                </c:pt>
                <c:pt idx="4">
                  <c:v>19</c:v>
                </c:pt>
                <c:pt idx="5">
                  <c:v>14</c:v>
                </c:pt>
                <c:pt idx="6">
                  <c:v>21</c:v>
                </c:pt>
                <c:pt idx="7">
                  <c:v>51</c:v>
                </c:pt>
                <c:pt idx="8">
                  <c:v>22</c:v>
                </c:pt>
                <c:pt idx="9">
                  <c:v>8</c:v>
                </c:pt>
                <c:pt idx="10">
                  <c:v>13</c:v>
                </c:pt>
                <c:pt idx="11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VITTORIA'!$P$3:$P$14</c:f>
              <c:numCache>
                <c:formatCode>0</c:formatCode>
                <c:ptCount val="12"/>
                <c:pt idx="0">
                  <c:v>70</c:v>
                </c:pt>
                <c:pt idx="1">
                  <c:v>67</c:v>
                </c:pt>
                <c:pt idx="2">
                  <c:v>63</c:v>
                </c:pt>
                <c:pt idx="3">
                  <c:v>56</c:v>
                </c:pt>
                <c:pt idx="4">
                  <c:v>61</c:v>
                </c:pt>
                <c:pt idx="5">
                  <c:v>70</c:v>
                </c:pt>
                <c:pt idx="6">
                  <c:v>73</c:v>
                </c:pt>
                <c:pt idx="7">
                  <c:v>3</c:v>
                </c:pt>
                <c:pt idx="8">
                  <c:v>71</c:v>
                </c:pt>
                <c:pt idx="9">
                  <c:v>102</c:v>
                </c:pt>
                <c:pt idx="10">
                  <c:v>92</c:v>
                </c:pt>
                <c:pt idx="11">
                  <c:v>86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VITTORIA'!$M$3:$M$14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VITTORIA'!$Q$3:$Q$14</c:f>
              <c:numCache>
                <c:formatCode>0.00</c:formatCode>
                <c:ptCount val="12"/>
                <c:pt idx="0">
                  <c:v>16.666666666666664</c:v>
                </c:pt>
                <c:pt idx="1">
                  <c:v>16.25</c:v>
                </c:pt>
                <c:pt idx="2">
                  <c:v>28.40909090909091</c:v>
                </c:pt>
                <c:pt idx="3">
                  <c:v>33.333333333333329</c:v>
                </c:pt>
                <c:pt idx="4">
                  <c:v>23.75</c:v>
                </c:pt>
                <c:pt idx="5">
                  <c:v>16.666666666666664</c:v>
                </c:pt>
                <c:pt idx="6">
                  <c:v>22.340425531914892</c:v>
                </c:pt>
                <c:pt idx="7">
                  <c:v>94.444444444444443</c:v>
                </c:pt>
                <c:pt idx="8">
                  <c:v>23.655913978494624</c:v>
                </c:pt>
                <c:pt idx="9">
                  <c:v>7.2727272727272725</c:v>
                </c:pt>
                <c:pt idx="10">
                  <c:v>12.380952380952381</c:v>
                </c:pt>
                <c:pt idx="11">
                  <c:v>18.095238095238095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41176"/>
        <c:axId val="170941960"/>
      </c:barChart>
      <c:catAx>
        <c:axId val="170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1960"/>
        <c:crosses val="autoZero"/>
        <c:auto val="1"/>
        <c:lblAlgn val="ctr"/>
        <c:lblOffset val="100"/>
        <c:noMultiLvlLbl val="0"/>
      </c:catAx>
      <c:valAx>
        <c:axId val="170941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9098749387718132E-2"/>
              <c:y val="0.212853026399223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1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600"/>
              <a:t>DIREZIONE PATRIMONIO</a:t>
            </a:r>
            <a:r>
              <a:rPr lang="it-IT" sz="1600" baseline="0"/>
              <a:t> E PATRIMONIO</a:t>
            </a:r>
            <a:endParaRPr lang="it-IT" sz="1600"/>
          </a:p>
        </c:rich>
      </c:tx>
      <c:layout>
        <c:manualLayout>
          <c:xMode val="edge"/>
          <c:yMode val="edge"/>
          <c:x val="0.34271885718917638"/>
          <c:y val="3.2451820670330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109422492401215"/>
          <c:w val="0.83189698943933388"/>
          <c:h val="0.5227963525835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VITTORIA'!$H$47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VITTORIA'!$H$48:$H$59</c:f>
              <c:numCache>
                <c:formatCode>0</c:formatCode>
                <c:ptCount val="12"/>
                <c:pt idx="0">
                  <c:v>1247</c:v>
                </c:pt>
                <c:pt idx="1">
                  <c:v>1060</c:v>
                </c:pt>
                <c:pt idx="2">
                  <c:v>1318</c:v>
                </c:pt>
                <c:pt idx="3">
                  <c:v>1187</c:v>
                </c:pt>
                <c:pt idx="4">
                  <c:v>1107</c:v>
                </c:pt>
                <c:pt idx="5">
                  <c:v>1028</c:v>
                </c:pt>
                <c:pt idx="6">
                  <c:v>1030</c:v>
                </c:pt>
                <c:pt idx="7">
                  <c:v>1019</c:v>
                </c:pt>
                <c:pt idx="8">
                  <c:v>1204</c:v>
                </c:pt>
                <c:pt idx="9">
                  <c:v>1190</c:v>
                </c:pt>
                <c:pt idx="10">
                  <c:v>970</c:v>
                </c:pt>
                <c:pt idx="11">
                  <c:v>913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VITTORIA'!$I$47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VITTORIA'!$I$48:$I$59</c:f>
              <c:numCache>
                <c:formatCode>0</c:formatCode>
                <c:ptCount val="12"/>
                <c:pt idx="0">
                  <c:v>229</c:v>
                </c:pt>
                <c:pt idx="1">
                  <c:v>149</c:v>
                </c:pt>
                <c:pt idx="2">
                  <c:v>396</c:v>
                </c:pt>
                <c:pt idx="3">
                  <c:v>255</c:v>
                </c:pt>
                <c:pt idx="4">
                  <c:v>103</c:v>
                </c:pt>
                <c:pt idx="5">
                  <c:v>225</c:v>
                </c:pt>
                <c:pt idx="6">
                  <c:v>233</c:v>
                </c:pt>
                <c:pt idx="7">
                  <c:v>387</c:v>
                </c:pt>
                <c:pt idx="8">
                  <c:v>187</c:v>
                </c:pt>
                <c:pt idx="9">
                  <c:v>201</c:v>
                </c:pt>
                <c:pt idx="10">
                  <c:v>152</c:v>
                </c:pt>
                <c:pt idx="11">
                  <c:v>216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VITTORIA'!$J$47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VITTORIA'!$J$48:$J$59</c:f>
              <c:numCache>
                <c:formatCode>0</c:formatCode>
                <c:ptCount val="12"/>
                <c:pt idx="0">
                  <c:v>1018</c:v>
                </c:pt>
                <c:pt idx="1">
                  <c:v>911</c:v>
                </c:pt>
                <c:pt idx="2">
                  <c:v>922</c:v>
                </c:pt>
                <c:pt idx="3">
                  <c:v>932</c:v>
                </c:pt>
                <c:pt idx="4">
                  <c:v>1004</c:v>
                </c:pt>
                <c:pt idx="5">
                  <c:v>803</c:v>
                </c:pt>
                <c:pt idx="6">
                  <c:v>797</c:v>
                </c:pt>
                <c:pt idx="7">
                  <c:v>632</c:v>
                </c:pt>
                <c:pt idx="8">
                  <c:v>1017</c:v>
                </c:pt>
                <c:pt idx="9">
                  <c:v>989</c:v>
                </c:pt>
                <c:pt idx="10">
                  <c:v>818</c:v>
                </c:pt>
                <c:pt idx="11">
                  <c:v>697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VITTORIA'!$K$47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VITTORIA'!$G$48:$G$59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VITTORIA'!$K$48:$K$59</c:f>
              <c:numCache>
                <c:formatCode>0</c:formatCode>
                <c:ptCount val="12"/>
                <c:pt idx="0">
                  <c:v>18.364073777064956</c:v>
                </c:pt>
                <c:pt idx="1">
                  <c:v>14.056603773584905</c:v>
                </c:pt>
                <c:pt idx="2">
                  <c:v>30.045523520485585</c:v>
                </c:pt>
                <c:pt idx="3">
                  <c:v>21.482729570345409</c:v>
                </c:pt>
                <c:pt idx="4">
                  <c:v>9.3044263775971103</c:v>
                </c:pt>
                <c:pt idx="5">
                  <c:v>21.88715953307393</c:v>
                </c:pt>
                <c:pt idx="6">
                  <c:v>22.621359223300971</c:v>
                </c:pt>
                <c:pt idx="7">
                  <c:v>37.978410206084398</c:v>
                </c:pt>
                <c:pt idx="8">
                  <c:v>15.53156146179402</c:v>
                </c:pt>
                <c:pt idx="9">
                  <c:v>16.890756302521009</c:v>
                </c:pt>
                <c:pt idx="10">
                  <c:v>15.670103092783505</c:v>
                </c:pt>
                <c:pt idx="11">
                  <c:v>23.658269441401973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42744"/>
        <c:axId val="170943136"/>
      </c:barChart>
      <c:catAx>
        <c:axId val="17094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3136"/>
        <c:crosses val="autoZero"/>
        <c:auto val="1"/>
        <c:lblAlgn val="ctr"/>
        <c:lblOffset val="100"/>
        <c:noMultiLvlLbl val="0"/>
      </c:catAx>
      <c:valAx>
        <c:axId val="170943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4352090686940531E-2"/>
              <c:y val="0.26341494547224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27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1" l="0.70000000000000062" r="0.70000000000000062" t="0.750000000000014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POLIZIA MUNICIPALE</a:t>
            </a:r>
          </a:p>
        </c:rich>
      </c:tx>
      <c:layout>
        <c:manualLayout>
          <c:xMode val="edge"/>
          <c:yMode val="edge"/>
          <c:x val="0.34089047345476703"/>
          <c:y val="2.472489400363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8456157003645"/>
          <c:y val="0.16049431090347374"/>
          <c:w val="0.83297457621322302"/>
          <c:h val="0.5154336523246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VITTORIA'!$H$32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VITTORIA'!$H$33:$H$44</c:f>
              <c:numCache>
                <c:formatCode>0</c:formatCode>
                <c:ptCount val="12"/>
                <c:pt idx="0">
                  <c:v>1587</c:v>
                </c:pt>
                <c:pt idx="1">
                  <c:v>1524</c:v>
                </c:pt>
                <c:pt idx="2">
                  <c:v>1641</c:v>
                </c:pt>
                <c:pt idx="3">
                  <c:v>1540</c:v>
                </c:pt>
                <c:pt idx="4">
                  <c:v>1586</c:v>
                </c:pt>
                <c:pt idx="5">
                  <c:v>1811</c:v>
                </c:pt>
                <c:pt idx="6">
                  <c:v>1630</c:v>
                </c:pt>
                <c:pt idx="7">
                  <c:v>1820</c:v>
                </c:pt>
                <c:pt idx="8">
                  <c:v>1616</c:v>
                </c:pt>
                <c:pt idx="9">
                  <c:v>1783</c:v>
                </c:pt>
                <c:pt idx="10">
                  <c:v>1659</c:v>
                </c:pt>
                <c:pt idx="11">
                  <c:v>1598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VITTORIA'!$I$32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VITTORIA'!$I$33:$I$44</c:f>
              <c:numCache>
                <c:formatCode>0</c:formatCode>
                <c:ptCount val="12"/>
                <c:pt idx="0">
                  <c:v>456</c:v>
                </c:pt>
                <c:pt idx="1">
                  <c:v>304</c:v>
                </c:pt>
                <c:pt idx="2">
                  <c:v>449</c:v>
                </c:pt>
                <c:pt idx="3">
                  <c:v>360</c:v>
                </c:pt>
                <c:pt idx="4">
                  <c:v>288</c:v>
                </c:pt>
                <c:pt idx="5">
                  <c:v>300</c:v>
                </c:pt>
                <c:pt idx="6">
                  <c:v>532</c:v>
                </c:pt>
                <c:pt idx="7">
                  <c:v>632</c:v>
                </c:pt>
                <c:pt idx="8">
                  <c:v>311</c:v>
                </c:pt>
                <c:pt idx="9">
                  <c:v>239</c:v>
                </c:pt>
                <c:pt idx="10">
                  <c:v>124</c:v>
                </c:pt>
                <c:pt idx="11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VITTORIA'!$J$32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VITTORIA'!$J$33:$J$44</c:f>
              <c:numCache>
                <c:formatCode>0</c:formatCode>
                <c:ptCount val="12"/>
                <c:pt idx="0">
                  <c:v>1131</c:v>
                </c:pt>
                <c:pt idx="1">
                  <c:v>1220</c:v>
                </c:pt>
                <c:pt idx="2">
                  <c:v>1192</c:v>
                </c:pt>
                <c:pt idx="3">
                  <c:v>1180</c:v>
                </c:pt>
                <c:pt idx="4">
                  <c:v>1298</c:v>
                </c:pt>
                <c:pt idx="5">
                  <c:v>1511</c:v>
                </c:pt>
                <c:pt idx="6">
                  <c:v>1098</c:v>
                </c:pt>
                <c:pt idx="7">
                  <c:v>1188</c:v>
                </c:pt>
                <c:pt idx="8">
                  <c:v>1305</c:v>
                </c:pt>
                <c:pt idx="9">
                  <c:v>1544</c:v>
                </c:pt>
                <c:pt idx="10">
                  <c:v>1535</c:v>
                </c:pt>
                <c:pt idx="11">
                  <c:v>1229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VITTORIA'!$K$32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VITTORIA'!$G$33:$G$44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VITTORIA'!$K$33:$K$44</c:f>
              <c:numCache>
                <c:formatCode>0</c:formatCode>
                <c:ptCount val="12"/>
                <c:pt idx="0">
                  <c:v>28.733459357277884</c:v>
                </c:pt>
                <c:pt idx="1">
                  <c:v>19.947506561679791</c:v>
                </c:pt>
                <c:pt idx="2">
                  <c:v>27.36136502132846</c:v>
                </c:pt>
                <c:pt idx="3">
                  <c:v>23.376623376623375</c:v>
                </c:pt>
                <c:pt idx="4">
                  <c:v>18.158890290037832</c:v>
                </c:pt>
                <c:pt idx="5">
                  <c:v>16.565433462175594</c:v>
                </c:pt>
                <c:pt idx="6">
                  <c:v>32.638036809815951</c:v>
                </c:pt>
                <c:pt idx="7">
                  <c:v>34.725274725274723</c:v>
                </c:pt>
                <c:pt idx="8">
                  <c:v>19.245049504950494</c:v>
                </c:pt>
                <c:pt idx="9">
                  <c:v>13.40437464946719</c:v>
                </c:pt>
                <c:pt idx="10">
                  <c:v>7.4743821579264607</c:v>
                </c:pt>
                <c:pt idx="11">
                  <c:v>23.091364205256571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44312"/>
        <c:axId val="170944704"/>
      </c:barChart>
      <c:catAx>
        <c:axId val="17094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4704"/>
        <c:crosses val="autoZero"/>
        <c:auto val="1"/>
        <c:lblAlgn val="ctr"/>
        <c:lblOffset val="100"/>
        <c:noMultiLvlLbl val="0"/>
      </c:catAx>
      <c:valAx>
        <c:axId val="17094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0840938115818413E-2"/>
              <c:y val="0.251057217847769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4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AMBIENTE ED ECOLOGIA</a:t>
            </a:r>
          </a:p>
        </c:rich>
      </c:tx>
      <c:layout>
        <c:manualLayout>
          <c:xMode val="edge"/>
          <c:yMode val="edge"/>
          <c:x val="0.37874014544529305"/>
          <c:y val="3.6949551093664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564417177914109"/>
          <c:w val="0.83189698943933388"/>
          <c:h val="0.51533742331288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VITTORIA'!$N$32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VITTORIA'!$N$33:$N$44</c:f>
              <c:numCache>
                <c:formatCode>0</c:formatCode>
                <c:ptCount val="12"/>
                <c:pt idx="0">
                  <c:v>1183</c:v>
                </c:pt>
                <c:pt idx="1">
                  <c:v>1124</c:v>
                </c:pt>
                <c:pt idx="2">
                  <c:v>1196</c:v>
                </c:pt>
                <c:pt idx="3">
                  <c:v>1092</c:v>
                </c:pt>
                <c:pt idx="4">
                  <c:v>1009</c:v>
                </c:pt>
                <c:pt idx="5">
                  <c:v>1290</c:v>
                </c:pt>
                <c:pt idx="6">
                  <c:v>1186</c:v>
                </c:pt>
                <c:pt idx="7">
                  <c:v>1031</c:v>
                </c:pt>
                <c:pt idx="8">
                  <c:v>1101</c:v>
                </c:pt>
                <c:pt idx="9">
                  <c:v>1044</c:v>
                </c:pt>
                <c:pt idx="10">
                  <c:v>1022</c:v>
                </c:pt>
                <c:pt idx="11">
                  <c:v>1070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VITTORIA'!$O$32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VITTORIA'!$O$33:$O$44</c:f>
              <c:numCache>
                <c:formatCode>0</c:formatCode>
                <c:ptCount val="12"/>
                <c:pt idx="0">
                  <c:v>300</c:v>
                </c:pt>
                <c:pt idx="1">
                  <c:v>250</c:v>
                </c:pt>
                <c:pt idx="2">
                  <c:v>416</c:v>
                </c:pt>
                <c:pt idx="3">
                  <c:v>282</c:v>
                </c:pt>
                <c:pt idx="4">
                  <c:v>228</c:v>
                </c:pt>
                <c:pt idx="5">
                  <c:v>271</c:v>
                </c:pt>
                <c:pt idx="6">
                  <c:v>282</c:v>
                </c:pt>
                <c:pt idx="7">
                  <c:v>408</c:v>
                </c:pt>
                <c:pt idx="8">
                  <c:v>228</c:v>
                </c:pt>
                <c:pt idx="9">
                  <c:v>288</c:v>
                </c:pt>
                <c:pt idx="10">
                  <c:v>237</c:v>
                </c:pt>
                <c:pt idx="11">
                  <c:v>301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VITTORIA'!$P$32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VITTORIA'!$P$33:$P$44</c:f>
              <c:numCache>
                <c:formatCode>0</c:formatCode>
                <c:ptCount val="12"/>
                <c:pt idx="0">
                  <c:v>883</c:v>
                </c:pt>
                <c:pt idx="1">
                  <c:v>874</c:v>
                </c:pt>
                <c:pt idx="2">
                  <c:v>780</c:v>
                </c:pt>
                <c:pt idx="3">
                  <c:v>810</c:v>
                </c:pt>
                <c:pt idx="4">
                  <c:v>781</c:v>
                </c:pt>
                <c:pt idx="5">
                  <c:v>1019</c:v>
                </c:pt>
                <c:pt idx="6">
                  <c:v>904</c:v>
                </c:pt>
                <c:pt idx="7">
                  <c:v>623</c:v>
                </c:pt>
                <c:pt idx="8">
                  <c:v>873</c:v>
                </c:pt>
                <c:pt idx="9">
                  <c:v>756</c:v>
                </c:pt>
                <c:pt idx="10">
                  <c:v>785</c:v>
                </c:pt>
                <c:pt idx="11">
                  <c:v>769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VITTORIA'!$Q$32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VITTORIA'!$M$33:$M$44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VITTORIA'!$Q$33:$Q$44</c:f>
              <c:numCache>
                <c:formatCode>0.00</c:formatCode>
                <c:ptCount val="12"/>
                <c:pt idx="0">
                  <c:v>25.359256128486894</c:v>
                </c:pt>
                <c:pt idx="1">
                  <c:v>22.241992882562279</c:v>
                </c:pt>
                <c:pt idx="2">
                  <c:v>34.782608695652172</c:v>
                </c:pt>
                <c:pt idx="3">
                  <c:v>25.824175824175828</c:v>
                </c:pt>
                <c:pt idx="4">
                  <c:v>22.596630327056491</c:v>
                </c:pt>
                <c:pt idx="5">
                  <c:v>21.007751937984494</c:v>
                </c:pt>
                <c:pt idx="6">
                  <c:v>23.777403035413151</c:v>
                </c:pt>
                <c:pt idx="7">
                  <c:v>39.573229873908829</c:v>
                </c:pt>
                <c:pt idx="8">
                  <c:v>20.708446866485016</c:v>
                </c:pt>
                <c:pt idx="9">
                  <c:v>27.586206896551722</c:v>
                </c:pt>
                <c:pt idx="10">
                  <c:v>23.18982387475538</c:v>
                </c:pt>
                <c:pt idx="11">
                  <c:v>28.130841121495326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45880"/>
        <c:axId val="170946272"/>
      </c:barChart>
      <c:catAx>
        <c:axId val="17094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6272"/>
        <c:crosses val="autoZero"/>
        <c:auto val="1"/>
        <c:lblAlgn val="ctr"/>
        <c:lblOffset val="100"/>
        <c:noMultiLvlLbl val="0"/>
      </c:catAx>
      <c:valAx>
        <c:axId val="17094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4.8057969046972571E-2"/>
              <c:y val="0.24108303946669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09458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1343" l="0.70000000000000062" r="0.70000000000000062" t="0.7500000000000134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it-IT" sz="1400"/>
              <a:t>DIREZIONE AVVOCATURA</a:t>
            </a:r>
          </a:p>
        </c:rich>
      </c:tx>
      <c:layout>
        <c:manualLayout>
          <c:xMode val="edge"/>
          <c:yMode val="edge"/>
          <c:x val="0.46124321205538926"/>
          <c:y val="3.6661099180784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86214834392173"/>
          <c:y val="0.1606065358858188"/>
          <c:w val="0.83189698943933388"/>
          <c:h val="0.5242439756272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GENERALI COMUNE VITTORIA'!$B$32</c:f>
              <c:strCache>
                <c:ptCount val="1"/>
                <c:pt idx="0">
                  <c:v>GIORNATE LAVORATIVE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VITTORIA'!$B$33:$B$44</c:f>
              <c:numCache>
                <c:formatCode>0</c:formatCode>
                <c:ptCount val="12"/>
                <c:pt idx="0">
                  <c:v>273</c:v>
                </c:pt>
                <c:pt idx="1">
                  <c:v>260</c:v>
                </c:pt>
                <c:pt idx="2">
                  <c:v>286</c:v>
                </c:pt>
                <c:pt idx="3">
                  <c:v>273</c:v>
                </c:pt>
                <c:pt idx="4">
                  <c:v>260</c:v>
                </c:pt>
                <c:pt idx="5">
                  <c:v>273</c:v>
                </c:pt>
                <c:pt idx="6">
                  <c:v>286</c:v>
                </c:pt>
                <c:pt idx="7">
                  <c:v>273</c:v>
                </c:pt>
                <c:pt idx="8">
                  <c:v>286</c:v>
                </c:pt>
                <c:pt idx="9">
                  <c:v>286</c:v>
                </c:pt>
                <c:pt idx="10">
                  <c:v>273</c:v>
                </c:pt>
                <c:pt idx="11">
                  <c:v>283</c:v>
                </c:pt>
              </c:numCache>
            </c:numRef>
          </c:val>
        </c:ser>
        <c:ser>
          <c:idx val="1"/>
          <c:order val="1"/>
          <c:tx>
            <c:strRef>
              <c:f>'DATI GENERALI COMUNE VITTORIA'!$C$32</c:f>
              <c:strCache>
                <c:ptCount val="1"/>
                <c:pt idx="0">
                  <c:v>GIORNI DI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VITTORIA'!$C$33:$C$44</c:f>
              <c:numCache>
                <c:formatCode>0</c:formatCode>
                <c:ptCount val="12"/>
                <c:pt idx="0">
                  <c:v>19</c:v>
                </c:pt>
                <c:pt idx="1">
                  <c:v>25</c:v>
                </c:pt>
                <c:pt idx="2">
                  <c:v>115</c:v>
                </c:pt>
                <c:pt idx="3">
                  <c:v>147</c:v>
                </c:pt>
                <c:pt idx="4">
                  <c:v>47</c:v>
                </c:pt>
                <c:pt idx="5">
                  <c:v>50</c:v>
                </c:pt>
                <c:pt idx="6">
                  <c:v>70</c:v>
                </c:pt>
                <c:pt idx="7">
                  <c:v>142</c:v>
                </c:pt>
                <c:pt idx="8">
                  <c:v>36</c:v>
                </c:pt>
                <c:pt idx="9">
                  <c:v>41</c:v>
                </c:pt>
                <c:pt idx="10">
                  <c:v>50</c:v>
                </c:pt>
                <c:pt idx="1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'DATI GENERALI COMUNE VITTORIA'!$D$32</c:f>
              <c:strCache>
                <c:ptCount val="1"/>
                <c:pt idx="0">
                  <c:v>GIORNI DI PRESENZA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VITTORIA'!$D$33:$D$44</c:f>
              <c:numCache>
                <c:formatCode>0</c:formatCode>
                <c:ptCount val="12"/>
                <c:pt idx="0">
                  <c:v>254</c:v>
                </c:pt>
                <c:pt idx="1">
                  <c:v>235</c:v>
                </c:pt>
                <c:pt idx="2">
                  <c:v>171</c:v>
                </c:pt>
                <c:pt idx="3">
                  <c:v>126</c:v>
                </c:pt>
                <c:pt idx="4">
                  <c:v>213</c:v>
                </c:pt>
                <c:pt idx="5">
                  <c:v>223</c:v>
                </c:pt>
                <c:pt idx="6">
                  <c:v>216</c:v>
                </c:pt>
                <c:pt idx="7">
                  <c:v>131</c:v>
                </c:pt>
                <c:pt idx="8">
                  <c:v>250</c:v>
                </c:pt>
                <c:pt idx="9">
                  <c:v>245</c:v>
                </c:pt>
                <c:pt idx="10">
                  <c:v>223</c:v>
                </c:pt>
                <c:pt idx="11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'DATI GENERALI COMUNE VITTORIA'!$E$32</c:f>
              <c:strCache>
                <c:ptCount val="1"/>
                <c:pt idx="0">
                  <c:v>%  ASSENZA</c:v>
                </c:pt>
              </c:strCache>
            </c:strRef>
          </c:tx>
          <c:invertIfNegative val="0"/>
          <c:cat>
            <c:strRef>
              <c:f>'DATI GENERALI COMUNE VITTORIA'!$A$33:$A$44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'DATI GENERALI COMUNE VITTORIA'!$E$33:$E$44</c:f>
              <c:numCache>
                <c:formatCode>0.00</c:formatCode>
                <c:ptCount val="12"/>
                <c:pt idx="0">
                  <c:v>6.9597069597069599</c:v>
                </c:pt>
                <c:pt idx="1">
                  <c:v>9.6153846153846168</c:v>
                </c:pt>
                <c:pt idx="2">
                  <c:v>40.209790209790206</c:v>
                </c:pt>
                <c:pt idx="3">
                  <c:v>53.846153846153847</c:v>
                </c:pt>
                <c:pt idx="4">
                  <c:v>18.076923076923077</c:v>
                </c:pt>
                <c:pt idx="5">
                  <c:v>18.315018315018314</c:v>
                </c:pt>
                <c:pt idx="6">
                  <c:v>24.475524475524477</c:v>
                </c:pt>
                <c:pt idx="7">
                  <c:v>52.014652014652022</c:v>
                </c:pt>
                <c:pt idx="8">
                  <c:v>12.587412587412588</c:v>
                </c:pt>
                <c:pt idx="9">
                  <c:v>14.335664335664337</c:v>
                </c:pt>
                <c:pt idx="10">
                  <c:v>18.315018315018314</c:v>
                </c:pt>
                <c:pt idx="11">
                  <c:v>19.78798586572438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356376"/>
        <c:axId val="244355984"/>
      </c:barChart>
      <c:catAx>
        <c:axId val="24435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355984"/>
        <c:crosses val="autoZero"/>
        <c:auto val="1"/>
        <c:lblAlgn val="ctr"/>
        <c:lblOffset val="100"/>
        <c:noMultiLvlLbl val="0"/>
      </c:catAx>
      <c:valAx>
        <c:axId val="24435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Numero Giornate</a:t>
                </a:r>
              </a:p>
            </c:rich>
          </c:tx>
          <c:layout>
            <c:manualLayout>
              <c:xMode val="edge"/>
              <c:yMode val="edge"/>
              <c:x val="5.3870033487193408E-2"/>
              <c:y val="0.260600334049152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443563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245562</xdr:colOff>
      <xdr:row>60</xdr:row>
      <xdr:rowOff>3523</xdr:rowOff>
    </xdr:from>
    <xdr:to>
      <xdr:col>15</xdr:col>
      <xdr:colOff>31750</xdr:colOff>
      <xdr:row>75</xdr:row>
      <xdr:rowOff>3523</xdr:rowOff>
    </xdr:to>
    <xdr:graphicFrame macro="">
      <xdr:nvGraphicFramePr>
        <xdr:cNvPr id="10531278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228100</xdr:colOff>
      <xdr:row>75</xdr:row>
      <xdr:rowOff>1697</xdr:rowOff>
    </xdr:from>
    <xdr:to>
      <xdr:col>15</xdr:col>
      <xdr:colOff>39688</xdr:colOff>
      <xdr:row>89</xdr:row>
      <xdr:rowOff>192979</xdr:rowOff>
    </xdr:to>
    <xdr:graphicFrame macro="">
      <xdr:nvGraphicFramePr>
        <xdr:cNvPr id="1053127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</xdr:row>
      <xdr:rowOff>0</xdr:rowOff>
    </xdr:from>
    <xdr:to>
      <xdr:col>14</xdr:col>
      <xdr:colOff>381000</xdr:colOff>
      <xdr:row>29</xdr:row>
      <xdr:rowOff>0</xdr:rowOff>
    </xdr:to>
    <xdr:graphicFrame macro="">
      <xdr:nvGraphicFramePr>
        <xdr:cNvPr id="10531281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15</xdr:col>
      <xdr:colOff>9525</xdr:colOff>
      <xdr:row>44</xdr:row>
      <xdr:rowOff>200025</xdr:rowOff>
    </xdr:to>
    <xdr:graphicFrame macro="">
      <xdr:nvGraphicFramePr>
        <xdr:cNvPr id="10531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244126</xdr:colOff>
      <xdr:row>45</xdr:row>
      <xdr:rowOff>9525</xdr:rowOff>
    </xdr:from>
    <xdr:to>
      <xdr:col>15</xdr:col>
      <xdr:colOff>23811</xdr:colOff>
      <xdr:row>59</xdr:row>
      <xdr:rowOff>190500</xdr:rowOff>
    </xdr:to>
    <xdr:graphicFrame macro="">
      <xdr:nvGraphicFramePr>
        <xdr:cNvPr id="1053128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238125</xdr:colOff>
      <xdr:row>165</xdr:row>
      <xdr:rowOff>2872</xdr:rowOff>
    </xdr:from>
    <xdr:to>
      <xdr:col>15</xdr:col>
      <xdr:colOff>63849</xdr:colOff>
      <xdr:row>179</xdr:row>
      <xdr:rowOff>199722</xdr:rowOff>
    </xdr:to>
    <xdr:graphicFrame macro="">
      <xdr:nvGraphicFramePr>
        <xdr:cNvPr id="1053128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222793</xdr:colOff>
      <xdr:row>120</xdr:row>
      <xdr:rowOff>45297</xdr:rowOff>
    </xdr:from>
    <xdr:to>
      <xdr:col>15</xdr:col>
      <xdr:colOff>54518</xdr:colOff>
      <xdr:row>134</xdr:row>
      <xdr:rowOff>204047</xdr:rowOff>
    </xdr:to>
    <xdr:graphicFrame macro="">
      <xdr:nvGraphicFramePr>
        <xdr:cNvPr id="1053128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7678</xdr:colOff>
      <xdr:row>135</xdr:row>
      <xdr:rowOff>22964</xdr:rowOff>
    </xdr:from>
    <xdr:to>
      <xdr:col>15</xdr:col>
      <xdr:colOff>59087</xdr:colOff>
      <xdr:row>149</xdr:row>
      <xdr:rowOff>191240</xdr:rowOff>
    </xdr:to>
    <xdr:graphicFrame macro="">
      <xdr:nvGraphicFramePr>
        <xdr:cNvPr id="1053128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214314</xdr:colOff>
      <xdr:row>105</xdr:row>
      <xdr:rowOff>25945</xdr:rowOff>
    </xdr:from>
    <xdr:to>
      <xdr:col>15</xdr:col>
      <xdr:colOff>55562</xdr:colOff>
      <xdr:row>120</xdr:row>
      <xdr:rowOff>25945</xdr:rowOff>
    </xdr:to>
    <xdr:graphicFrame macro="">
      <xdr:nvGraphicFramePr>
        <xdr:cNvPr id="10531290" name="Chart 1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232666</xdr:colOff>
      <xdr:row>149</xdr:row>
      <xdr:rowOff>193915</xdr:rowOff>
    </xdr:from>
    <xdr:to>
      <xdr:col>15</xdr:col>
      <xdr:colOff>64391</xdr:colOff>
      <xdr:row>164</xdr:row>
      <xdr:rowOff>171342</xdr:rowOff>
    </xdr:to>
    <xdr:graphicFrame macro="">
      <xdr:nvGraphicFramePr>
        <xdr:cNvPr id="1053129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212921</xdr:colOff>
      <xdr:row>90</xdr:row>
      <xdr:rowOff>13940</xdr:rowOff>
    </xdr:from>
    <xdr:to>
      <xdr:col>15</xdr:col>
      <xdr:colOff>41471</xdr:colOff>
      <xdr:row>104</xdr:row>
      <xdr:rowOff>204440</xdr:rowOff>
    </xdr:to>
    <xdr:graphicFrame macro="">
      <xdr:nvGraphicFramePr>
        <xdr:cNvPr id="1053129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231775</xdr:colOff>
      <xdr:row>180</xdr:row>
      <xdr:rowOff>7938</xdr:rowOff>
    </xdr:from>
    <xdr:to>
      <xdr:col>15</xdr:col>
      <xdr:colOff>60325</xdr:colOff>
      <xdr:row>194</xdr:row>
      <xdr:rowOff>174169</xdr:rowOff>
    </xdr:to>
    <xdr:graphicFrame macro="">
      <xdr:nvGraphicFramePr>
        <xdr:cNvPr id="16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160" zoomScaleNormal="160" workbookViewId="0">
      <selection activeCell="I29" sqref="I29"/>
    </sheetView>
  </sheetViews>
  <sheetFormatPr defaultColWidth="9.140625" defaultRowHeight="15" x14ac:dyDescent="0.25"/>
  <cols>
    <col min="1" max="1" width="10.42578125" style="3" bestFit="1" customWidth="1"/>
    <col min="2" max="5" width="15.7109375" style="3" customWidth="1"/>
    <col min="6" max="6" width="2.7109375" style="3" customWidth="1"/>
    <col min="7" max="7" width="10.42578125" style="3" bestFit="1" customWidth="1"/>
    <col min="8" max="11" width="15.7109375" style="3" customWidth="1"/>
    <col min="12" max="12" width="2.7109375" style="3" customWidth="1"/>
    <col min="13" max="13" width="10.42578125" style="3" bestFit="1" customWidth="1"/>
    <col min="14" max="17" width="15.7109375" style="3" customWidth="1"/>
    <col min="18" max="16384" width="9.140625" style="3"/>
  </cols>
  <sheetData>
    <row r="1" spans="1:19" ht="21.95" customHeight="1" thickBot="1" x14ac:dyDescent="0.4">
      <c r="A1" s="54" t="s">
        <v>31</v>
      </c>
      <c r="B1" s="55"/>
      <c r="C1" s="55"/>
      <c r="D1" s="55"/>
      <c r="E1" s="56"/>
      <c r="F1" s="2"/>
      <c r="G1" s="57" t="s">
        <v>22</v>
      </c>
      <c r="H1" s="58"/>
      <c r="I1" s="58"/>
      <c r="J1" s="58"/>
      <c r="K1" s="59"/>
      <c r="L1" s="2"/>
      <c r="M1" s="57" t="s">
        <v>21</v>
      </c>
      <c r="N1" s="58"/>
      <c r="O1" s="58"/>
      <c r="P1" s="58"/>
      <c r="Q1" s="59"/>
    </row>
    <row r="2" spans="1:19" s="4" customFormat="1" ht="30.75" thickBot="1" x14ac:dyDescent="0.3">
      <c r="A2" s="18" t="s">
        <v>0</v>
      </c>
      <c r="B2" s="19" t="s">
        <v>1</v>
      </c>
      <c r="C2" s="19" t="s">
        <v>2</v>
      </c>
      <c r="D2" s="19" t="s">
        <v>15</v>
      </c>
      <c r="E2" s="20" t="s">
        <v>18</v>
      </c>
      <c r="G2" s="18" t="s">
        <v>0</v>
      </c>
      <c r="H2" s="37" t="s">
        <v>1</v>
      </c>
      <c r="I2" s="37" t="s">
        <v>2</v>
      </c>
      <c r="J2" s="19" t="s">
        <v>15</v>
      </c>
      <c r="K2" s="20" t="s">
        <v>18</v>
      </c>
      <c r="M2" s="18" t="s">
        <v>0</v>
      </c>
      <c r="N2" s="37" t="s">
        <v>1</v>
      </c>
      <c r="O2" s="37" t="s">
        <v>2</v>
      </c>
      <c r="P2" s="19" t="s">
        <v>15</v>
      </c>
      <c r="Q2" s="20" t="s">
        <v>18</v>
      </c>
    </row>
    <row r="3" spans="1:19" x14ac:dyDescent="0.25">
      <c r="A3" s="21" t="s">
        <v>3</v>
      </c>
      <c r="B3" s="7">
        <f>SUM(H3+N3+B18+H18+N18+B33+H33+N33+B48+H48+N48)</f>
        <v>8683</v>
      </c>
      <c r="C3" s="7">
        <f>SUM(I3+O3+C18+I18+O18+C33+I33+O33+C48+I48+O48)</f>
        <v>1683</v>
      </c>
      <c r="D3" s="6">
        <f t="shared" ref="D3:D14" si="0">(B3-C3)</f>
        <v>7000</v>
      </c>
      <c r="E3" s="22">
        <f>SUM(H3*I3)/100</f>
        <v>10.08</v>
      </c>
      <c r="G3" s="32" t="s">
        <v>3</v>
      </c>
      <c r="H3" s="38">
        <v>126</v>
      </c>
      <c r="I3" s="39">
        <v>8</v>
      </c>
      <c r="J3" s="35">
        <f>SUM(H3-I3)</f>
        <v>118</v>
      </c>
      <c r="K3" s="22">
        <f>IFERROR((I3/H3)*100,0)</f>
        <v>6.3492063492063489</v>
      </c>
      <c r="M3" s="32" t="s">
        <v>3</v>
      </c>
      <c r="N3" s="46">
        <v>84</v>
      </c>
      <c r="O3" s="47">
        <v>14</v>
      </c>
      <c r="P3" s="44">
        <f>(N3-O3)</f>
        <v>70</v>
      </c>
      <c r="Q3" s="22">
        <f>IFERROR((O3/N3)*100,0)</f>
        <v>16.666666666666664</v>
      </c>
    </row>
    <row r="4" spans="1:19" x14ac:dyDescent="0.25">
      <c r="A4" s="21" t="s">
        <v>4</v>
      </c>
      <c r="B4" s="7">
        <f t="shared" ref="B4:B14" si="1">SUM(H4+N4+B19+H19+N19+B34+H34+N34+B49+H49+N49)</f>
        <v>8381</v>
      </c>
      <c r="C4" s="7">
        <f t="shared" ref="C4:C14" si="2">SUM(I4+O4+C19+I19+O19+C34+I34+O34+C49+I49+O49)</f>
        <v>1841</v>
      </c>
      <c r="D4" s="6">
        <f t="shared" si="0"/>
        <v>6540</v>
      </c>
      <c r="E4" s="22">
        <f t="shared" ref="E4:E14" si="3">IFERROR((C4/B4)*100,0)</f>
        <v>21.966352463906453</v>
      </c>
      <c r="G4" s="32" t="s">
        <v>4</v>
      </c>
      <c r="H4" s="40">
        <v>120</v>
      </c>
      <c r="I4" s="41">
        <v>12</v>
      </c>
      <c r="J4" s="35">
        <f t="shared" ref="J4:J14" si="4">SUM(H4-I4)</f>
        <v>108</v>
      </c>
      <c r="K4" s="22">
        <f t="shared" ref="K4:K14" si="5">IFERROR((I4/H4)*100,0)</f>
        <v>10</v>
      </c>
      <c r="M4" s="32" t="s">
        <v>4</v>
      </c>
      <c r="N4" s="48">
        <v>80</v>
      </c>
      <c r="O4" s="49">
        <v>13</v>
      </c>
      <c r="P4" s="44">
        <f t="shared" ref="P4:P14" si="6">(N4-O4)</f>
        <v>67</v>
      </c>
      <c r="Q4" s="22">
        <f t="shared" ref="Q4:Q14" si="7">IFERROR((O4/N4)*100,0)</f>
        <v>16.25</v>
      </c>
    </row>
    <row r="5" spans="1:19" x14ac:dyDescent="0.25">
      <c r="A5" s="21" t="s">
        <v>5</v>
      </c>
      <c r="B5" s="7">
        <f t="shared" si="1"/>
        <v>9103</v>
      </c>
      <c r="C5" s="7">
        <f t="shared" si="2"/>
        <v>2553</v>
      </c>
      <c r="D5" s="6">
        <f t="shared" si="0"/>
        <v>6550</v>
      </c>
      <c r="E5" s="22">
        <f t="shared" si="3"/>
        <v>28.045699220037353</v>
      </c>
      <c r="G5" s="32" t="s">
        <v>5</v>
      </c>
      <c r="H5" s="40">
        <v>132</v>
      </c>
      <c r="I5" s="41">
        <v>26</v>
      </c>
      <c r="J5" s="35">
        <f t="shared" si="4"/>
        <v>106</v>
      </c>
      <c r="K5" s="22">
        <f t="shared" si="5"/>
        <v>19.696969696969695</v>
      </c>
      <c r="M5" s="32" t="s">
        <v>5</v>
      </c>
      <c r="N5" s="40">
        <v>88</v>
      </c>
      <c r="O5" s="41">
        <v>25</v>
      </c>
      <c r="P5" s="44">
        <f t="shared" si="6"/>
        <v>63</v>
      </c>
      <c r="Q5" s="22">
        <f t="shared" si="7"/>
        <v>28.40909090909091</v>
      </c>
    </row>
    <row r="6" spans="1:19" x14ac:dyDescent="0.25">
      <c r="A6" s="21" t="s">
        <v>6</v>
      </c>
      <c r="B6" s="7">
        <f t="shared" si="1"/>
        <v>8599</v>
      </c>
      <c r="C6" s="7">
        <f t="shared" si="2"/>
        <v>2041</v>
      </c>
      <c r="D6" s="6">
        <f t="shared" si="0"/>
        <v>6558</v>
      </c>
      <c r="E6" s="22">
        <f t="shared" si="3"/>
        <v>23.735318060239564</v>
      </c>
      <c r="G6" s="32" t="s">
        <v>6</v>
      </c>
      <c r="H6" s="40">
        <v>126</v>
      </c>
      <c r="I6" s="41">
        <v>21</v>
      </c>
      <c r="J6" s="35">
        <f t="shared" si="4"/>
        <v>105</v>
      </c>
      <c r="K6" s="22">
        <f t="shared" si="5"/>
        <v>16.666666666666664</v>
      </c>
      <c r="M6" s="32" t="s">
        <v>6</v>
      </c>
      <c r="N6" s="40">
        <v>84</v>
      </c>
      <c r="O6" s="41">
        <v>28</v>
      </c>
      <c r="P6" s="44">
        <f t="shared" si="6"/>
        <v>56</v>
      </c>
      <c r="Q6" s="22">
        <f t="shared" si="7"/>
        <v>33.333333333333329</v>
      </c>
    </row>
    <row r="7" spans="1:19" x14ac:dyDescent="0.25">
      <c r="A7" s="21" t="s">
        <v>7</v>
      </c>
      <c r="B7" s="7">
        <f t="shared" si="1"/>
        <v>8441</v>
      </c>
      <c r="C7" s="7">
        <f t="shared" si="2"/>
        <v>1298</v>
      </c>
      <c r="D7" s="6">
        <f t="shared" si="0"/>
        <v>7143</v>
      </c>
      <c r="E7" s="22">
        <f t="shared" si="3"/>
        <v>15.377324961497452</v>
      </c>
      <c r="G7" s="32" t="s">
        <v>7</v>
      </c>
      <c r="H7" s="40">
        <v>120</v>
      </c>
      <c r="I7" s="41">
        <v>9</v>
      </c>
      <c r="J7" s="35">
        <f t="shared" si="4"/>
        <v>111</v>
      </c>
      <c r="K7" s="22">
        <f t="shared" si="5"/>
        <v>7.5</v>
      </c>
      <c r="M7" s="32" t="s">
        <v>7</v>
      </c>
      <c r="N7" s="40">
        <v>80</v>
      </c>
      <c r="O7" s="41">
        <v>19</v>
      </c>
      <c r="P7" s="44">
        <f t="shared" si="6"/>
        <v>61</v>
      </c>
      <c r="Q7" s="22">
        <f t="shared" si="7"/>
        <v>23.75</v>
      </c>
    </row>
    <row r="8" spans="1:19" x14ac:dyDescent="0.25">
      <c r="A8" s="21" t="s">
        <v>8</v>
      </c>
      <c r="B8" s="7">
        <f t="shared" si="1"/>
        <v>9009</v>
      </c>
      <c r="C8" s="7">
        <f t="shared" si="2"/>
        <v>1528</v>
      </c>
      <c r="D8" s="6">
        <f t="shared" si="0"/>
        <v>7481</v>
      </c>
      <c r="E8" s="22">
        <f t="shared" si="3"/>
        <v>16.96081696081696</v>
      </c>
      <c r="G8" s="32" t="s">
        <v>8</v>
      </c>
      <c r="H8" s="40">
        <v>126</v>
      </c>
      <c r="I8" s="41">
        <v>3</v>
      </c>
      <c r="J8" s="35">
        <f t="shared" si="4"/>
        <v>123</v>
      </c>
      <c r="K8" s="22">
        <f t="shared" si="5"/>
        <v>2.3809523809523809</v>
      </c>
      <c r="M8" s="32" t="s">
        <v>8</v>
      </c>
      <c r="N8" s="40">
        <v>84</v>
      </c>
      <c r="O8" s="41">
        <v>14</v>
      </c>
      <c r="P8" s="44">
        <f t="shared" si="6"/>
        <v>70</v>
      </c>
      <c r="Q8" s="22">
        <f t="shared" si="7"/>
        <v>16.666666666666664</v>
      </c>
    </row>
    <row r="9" spans="1:19" x14ac:dyDescent="0.25">
      <c r="A9" s="23" t="s">
        <v>9</v>
      </c>
      <c r="B9" s="7">
        <f t="shared" si="1"/>
        <v>8912</v>
      </c>
      <c r="C9" s="7">
        <f t="shared" si="2"/>
        <v>2235</v>
      </c>
      <c r="D9" s="6">
        <f t="shared" si="0"/>
        <v>6677</v>
      </c>
      <c r="E9" s="22">
        <f t="shared" si="3"/>
        <v>25.078545780969481</v>
      </c>
      <c r="F9" s="8"/>
      <c r="G9" s="33" t="s">
        <v>9</v>
      </c>
      <c r="H9" s="40">
        <v>132</v>
      </c>
      <c r="I9" s="41">
        <v>16</v>
      </c>
      <c r="J9" s="35">
        <f t="shared" si="4"/>
        <v>116</v>
      </c>
      <c r="K9" s="22">
        <f t="shared" si="5"/>
        <v>12.121212121212121</v>
      </c>
      <c r="L9" s="8"/>
      <c r="M9" s="33" t="s">
        <v>9</v>
      </c>
      <c r="N9" s="40">
        <v>94</v>
      </c>
      <c r="O9" s="41">
        <v>21</v>
      </c>
      <c r="P9" s="44">
        <f t="shared" si="6"/>
        <v>73</v>
      </c>
      <c r="Q9" s="22">
        <f t="shared" si="7"/>
        <v>22.340425531914892</v>
      </c>
      <c r="R9" s="8"/>
      <c r="S9" s="8"/>
    </row>
    <row r="10" spans="1:19" x14ac:dyDescent="0.25">
      <c r="A10" s="23" t="s">
        <v>10</v>
      </c>
      <c r="B10" s="7">
        <f t="shared" si="1"/>
        <v>8746</v>
      </c>
      <c r="C10" s="7">
        <f t="shared" si="2"/>
        <v>2960</v>
      </c>
      <c r="D10" s="6">
        <f t="shared" si="0"/>
        <v>5786</v>
      </c>
      <c r="E10" s="22">
        <f t="shared" si="3"/>
        <v>33.844042991081636</v>
      </c>
      <c r="F10" s="8"/>
      <c r="G10" s="33" t="s">
        <v>10</v>
      </c>
      <c r="H10" s="40">
        <v>132</v>
      </c>
      <c r="I10" s="41">
        <v>31</v>
      </c>
      <c r="J10" s="35">
        <f t="shared" si="4"/>
        <v>101</v>
      </c>
      <c r="K10" s="22">
        <f t="shared" si="5"/>
        <v>23.484848484848484</v>
      </c>
      <c r="L10" s="8"/>
      <c r="M10" s="33" t="s">
        <v>10</v>
      </c>
      <c r="N10" s="40">
        <v>54</v>
      </c>
      <c r="O10" s="41">
        <v>51</v>
      </c>
      <c r="P10" s="44">
        <f t="shared" si="6"/>
        <v>3</v>
      </c>
      <c r="Q10" s="22">
        <f t="shared" si="7"/>
        <v>94.444444444444443</v>
      </c>
      <c r="R10" s="8"/>
      <c r="S10" s="8"/>
    </row>
    <row r="11" spans="1:19" x14ac:dyDescent="0.25">
      <c r="A11" s="23" t="s">
        <v>11</v>
      </c>
      <c r="B11" s="7">
        <f t="shared" si="1"/>
        <v>8975</v>
      </c>
      <c r="C11" s="7">
        <f t="shared" si="2"/>
        <v>1453</v>
      </c>
      <c r="D11" s="6">
        <f t="shared" si="0"/>
        <v>7522</v>
      </c>
      <c r="E11" s="22">
        <f>IFERROR((C11/B11)*100,0)</f>
        <v>16.18941504178273</v>
      </c>
      <c r="F11" s="8"/>
      <c r="G11" s="33" t="s">
        <v>11</v>
      </c>
      <c r="H11" s="40">
        <v>132</v>
      </c>
      <c r="I11" s="41">
        <v>7</v>
      </c>
      <c r="J11" s="35">
        <f t="shared" si="4"/>
        <v>125</v>
      </c>
      <c r="K11" s="22">
        <f t="shared" si="5"/>
        <v>5.3030303030303028</v>
      </c>
      <c r="L11" s="8"/>
      <c r="M11" s="33" t="s">
        <v>11</v>
      </c>
      <c r="N11" s="40">
        <v>93</v>
      </c>
      <c r="O11" s="41">
        <v>22</v>
      </c>
      <c r="P11" s="44">
        <f t="shared" si="6"/>
        <v>71</v>
      </c>
      <c r="Q11" s="22">
        <f t="shared" si="7"/>
        <v>23.655913978494624</v>
      </c>
      <c r="R11" s="8"/>
      <c r="S11" s="8"/>
    </row>
    <row r="12" spans="1:19" x14ac:dyDescent="0.25">
      <c r="A12" s="23" t="s">
        <v>12</v>
      </c>
      <c r="B12" s="7">
        <f t="shared" si="1"/>
        <v>9021</v>
      </c>
      <c r="C12" s="7">
        <f t="shared" si="2"/>
        <v>1419</v>
      </c>
      <c r="D12" s="6">
        <f t="shared" si="0"/>
        <v>7602</v>
      </c>
      <c r="E12" s="22">
        <f t="shared" si="3"/>
        <v>15.729963418689724</v>
      </c>
      <c r="F12" s="8"/>
      <c r="G12" s="33" t="s">
        <v>12</v>
      </c>
      <c r="H12" s="40">
        <v>132</v>
      </c>
      <c r="I12" s="41">
        <v>9</v>
      </c>
      <c r="J12" s="35">
        <f t="shared" si="4"/>
        <v>123</v>
      </c>
      <c r="K12" s="22">
        <f t="shared" si="5"/>
        <v>6.8181818181818175</v>
      </c>
      <c r="L12" s="8"/>
      <c r="M12" s="33" t="s">
        <v>12</v>
      </c>
      <c r="N12" s="40">
        <v>110</v>
      </c>
      <c r="O12" s="41">
        <v>8</v>
      </c>
      <c r="P12" s="44">
        <f t="shared" si="6"/>
        <v>102</v>
      </c>
      <c r="Q12" s="22">
        <f t="shared" si="7"/>
        <v>7.2727272727272725</v>
      </c>
      <c r="R12" s="8"/>
      <c r="S12" s="8"/>
    </row>
    <row r="13" spans="1:19" x14ac:dyDescent="0.25">
      <c r="A13" s="23" t="s">
        <v>13</v>
      </c>
      <c r="B13" s="7">
        <f t="shared" si="1"/>
        <v>8581</v>
      </c>
      <c r="C13" s="7">
        <f t="shared" si="2"/>
        <v>1192</v>
      </c>
      <c r="D13" s="6">
        <f t="shared" si="0"/>
        <v>7389</v>
      </c>
      <c r="E13" s="22">
        <f t="shared" si="3"/>
        <v>13.891154877053957</v>
      </c>
      <c r="F13" s="8"/>
      <c r="G13" s="33" t="s">
        <v>13</v>
      </c>
      <c r="H13" s="40">
        <v>126</v>
      </c>
      <c r="I13" s="41">
        <v>8</v>
      </c>
      <c r="J13" s="35">
        <f t="shared" si="4"/>
        <v>118</v>
      </c>
      <c r="K13" s="22">
        <f t="shared" si="5"/>
        <v>6.3492063492063489</v>
      </c>
      <c r="L13" s="8"/>
      <c r="M13" s="33" t="s">
        <v>13</v>
      </c>
      <c r="N13" s="40">
        <v>105</v>
      </c>
      <c r="O13" s="41">
        <v>13</v>
      </c>
      <c r="P13" s="44">
        <f t="shared" si="6"/>
        <v>92</v>
      </c>
      <c r="Q13" s="22">
        <f t="shared" si="7"/>
        <v>12.380952380952381</v>
      </c>
      <c r="R13" s="8"/>
      <c r="S13" s="8"/>
    </row>
    <row r="14" spans="1:19" ht="15.75" thickBot="1" x14ac:dyDescent="0.3">
      <c r="A14" s="24" t="s">
        <v>14</v>
      </c>
      <c r="B14" s="7">
        <f t="shared" si="1"/>
        <v>8491</v>
      </c>
      <c r="C14" s="7">
        <f t="shared" si="2"/>
        <v>1772</v>
      </c>
      <c r="D14" s="25">
        <f t="shared" si="0"/>
        <v>6719</v>
      </c>
      <c r="E14" s="26">
        <f t="shared" si="3"/>
        <v>20.869155576492755</v>
      </c>
      <c r="F14" s="8"/>
      <c r="G14" s="34" t="s">
        <v>14</v>
      </c>
      <c r="H14" s="42">
        <v>105</v>
      </c>
      <c r="I14" s="43">
        <v>15</v>
      </c>
      <c r="J14" s="36">
        <f t="shared" si="4"/>
        <v>90</v>
      </c>
      <c r="K14" s="26">
        <f t="shared" si="5"/>
        <v>14.285714285714285</v>
      </c>
      <c r="L14" s="8"/>
      <c r="M14" s="34" t="s">
        <v>14</v>
      </c>
      <c r="N14" s="42">
        <v>105</v>
      </c>
      <c r="O14" s="43">
        <v>19</v>
      </c>
      <c r="P14" s="45">
        <f t="shared" si="6"/>
        <v>86</v>
      </c>
      <c r="Q14" s="26">
        <f t="shared" si="7"/>
        <v>18.095238095238095</v>
      </c>
      <c r="R14" s="8"/>
      <c r="S14" s="8"/>
    </row>
    <row r="15" spans="1:19" ht="15" customHeight="1" thickBot="1" x14ac:dyDescent="0.3">
      <c r="A15" s="8"/>
      <c r="B15" s="8"/>
      <c r="C15" s="8"/>
      <c r="D15" s="8"/>
      <c r="E15" s="8"/>
      <c r="F15" s="8"/>
      <c r="G15" s="8"/>
      <c r="H15" s="17"/>
      <c r="I15" s="8"/>
      <c r="J15" s="8"/>
      <c r="K15" s="8"/>
      <c r="L15" s="8"/>
      <c r="M15" s="8"/>
      <c r="N15" s="8"/>
      <c r="O15" s="8" t="s">
        <v>17</v>
      </c>
      <c r="P15" s="8"/>
      <c r="Q15" s="8"/>
      <c r="R15" s="8"/>
      <c r="S15" s="8"/>
    </row>
    <row r="16" spans="1:19" ht="21.95" customHeight="1" thickBot="1" x14ac:dyDescent="0.3">
      <c r="A16" s="54" t="s">
        <v>25</v>
      </c>
      <c r="B16" s="60"/>
      <c r="C16" s="60"/>
      <c r="D16" s="60"/>
      <c r="E16" s="61"/>
      <c r="F16" s="2" t="s">
        <v>17</v>
      </c>
      <c r="G16" s="62" t="s">
        <v>26</v>
      </c>
      <c r="H16" s="63"/>
      <c r="I16" s="63"/>
      <c r="J16" s="63"/>
      <c r="K16" s="64"/>
      <c r="L16" s="2"/>
      <c r="M16" s="62" t="s">
        <v>23</v>
      </c>
      <c r="N16" s="63"/>
      <c r="O16" s="63"/>
      <c r="P16" s="63"/>
      <c r="Q16" s="64"/>
    </row>
    <row r="17" spans="1:20" ht="30.75" thickBot="1" x14ac:dyDescent="0.3">
      <c r="A17" s="27" t="s">
        <v>0</v>
      </c>
      <c r="B17" s="37" t="s">
        <v>1</v>
      </c>
      <c r="C17" s="37" t="s">
        <v>2</v>
      </c>
      <c r="D17" s="19" t="s">
        <v>15</v>
      </c>
      <c r="E17" s="20" t="s">
        <v>18</v>
      </c>
      <c r="G17" s="27" t="s">
        <v>0</v>
      </c>
      <c r="H17" s="37" t="s">
        <v>1</v>
      </c>
      <c r="I17" s="37" t="s">
        <v>2</v>
      </c>
      <c r="J17" s="19" t="s">
        <v>15</v>
      </c>
      <c r="K17" s="20" t="s">
        <v>18</v>
      </c>
      <c r="M17" s="27" t="s">
        <v>0</v>
      </c>
      <c r="N17" s="37" t="s">
        <v>1</v>
      </c>
      <c r="O17" s="37" t="s">
        <v>2</v>
      </c>
      <c r="P17" s="19" t="s">
        <v>15</v>
      </c>
      <c r="Q17" s="20" t="s">
        <v>18</v>
      </c>
    </row>
    <row r="18" spans="1:20" x14ac:dyDescent="0.25">
      <c r="A18" s="32" t="s">
        <v>3</v>
      </c>
      <c r="B18" s="46">
        <v>1050</v>
      </c>
      <c r="C18" s="47">
        <v>278</v>
      </c>
      <c r="D18" s="35">
        <f>B18-C18</f>
        <v>772</v>
      </c>
      <c r="E18" s="28">
        <f t="shared" ref="E18:E29" si="8">IFERROR((C18/B18)*100,0)</f>
        <v>26.476190476190474</v>
      </c>
      <c r="G18" s="32" t="s">
        <v>3</v>
      </c>
      <c r="H18" s="46">
        <v>308</v>
      </c>
      <c r="I18" s="47">
        <v>47</v>
      </c>
      <c r="J18" s="35">
        <f>H18-I18</f>
        <v>261</v>
      </c>
      <c r="K18" s="28">
        <f>IFERROR((I18/H18)*100,0)</f>
        <v>15.259740259740258</v>
      </c>
      <c r="M18" s="32" t="s">
        <v>3</v>
      </c>
      <c r="N18" s="46">
        <v>2035</v>
      </c>
      <c r="O18" s="47">
        <v>218</v>
      </c>
      <c r="P18" s="35">
        <f>N18-O18</f>
        <v>1817</v>
      </c>
      <c r="Q18" s="28">
        <f t="shared" ref="Q18:Q29" si="9">IFERROR((O18/N18)*100,0)</f>
        <v>10.712530712530713</v>
      </c>
    </row>
    <row r="19" spans="1:20" x14ac:dyDescent="0.25">
      <c r="A19" s="32" t="s">
        <v>4</v>
      </c>
      <c r="B19" s="48">
        <v>920</v>
      </c>
      <c r="C19" s="49">
        <v>702</v>
      </c>
      <c r="D19" s="35">
        <f t="shared" ref="D19:D29" si="10">B19-C19</f>
        <v>218</v>
      </c>
      <c r="E19" s="28">
        <f t="shared" si="8"/>
        <v>76.304347826086953</v>
      </c>
      <c r="G19" s="32" t="s">
        <v>4</v>
      </c>
      <c r="H19" s="48">
        <v>292</v>
      </c>
      <c r="I19" s="49">
        <v>49</v>
      </c>
      <c r="J19" s="35">
        <f t="shared" ref="J19:J29" si="11">H19-I19</f>
        <v>243</v>
      </c>
      <c r="K19" s="28">
        <f t="shared" ref="K19:K29" si="12">IFERROR((I19/H19)*100,0)</f>
        <v>16.780821917808218</v>
      </c>
      <c r="M19" s="32" t="s">
        <v>4</v>
      </c>
      <c r="N19" s="48">
        <v>2246</v>
      </c>
      <c r="O19" s="49">
        <v>219</v>
      </c>
      <c r="P19" s="35">
        <f t="shared" ref="P19:P29" si="13">N19-O19</f>
        <v>2027</v>
      </c>
      <c r="Q19" s="28">
        <f t="shared" si="9"/>
        <v>9.7506678539626002</v>
      </c>
      <c r="T19" s="16"/>
    </row>
    <row r="20" spans="1:20" x14ac:dyDescent="0.25">
      <c r="A20" s="32" t="s">
        <v>5</v>
      </c>
      <c r="B20" s="40">
        <v>1100</v>
      </c>
      <c r="C20" s="41">
        <v>515</v>
      </c>
      <c r="D20" s="35">
        <f t="shared" si="10"/>
        <v>585</v>
      </c>
      <c r="E20" s="28">
        <f t="shared" si="8"/>
        <v>46.81818181818182</v>
      </c>
      <c r="G20" s="32" t="s">
        <v>5</v>
      </c>
      <c r="H20" s="40">
        <v>298</v>
      </c>
      <c r="I20" s="41">
        <v>81</v>
      </c>
      <c r="J20" s="35">
        <f t="shared" si="11"/>
        <v>217</v>
      </c>
      <c r="K20" s="28">
        <f t="shared" si="12"/>
        <v>27.181208053691275</v>
      </c>
      <c r="M20" s="32" t="s">
        <v>5</v>
      </c>
      <c r="N20" s="40">
        <v>2233</v>
      </c>
      <c r="O20" s="41">
        <v>281</v>
      </c>
      <c r="P20" s="35">
        <f>N20-O20</f>
        <v>1952</v>
      </c>
      <c r="Q20" s="28">
        <f t="shared" si="9"/>
        <v>12.583967756381551</v>
      </c>
    </row>
    <row r="21" spans="1:20" x14ac:dyDescent="0.25">
      <c r="A21" s="32" t="s">
        <v>6</v>
      </c>
      <c r="B21" s="40">
        <v>1050</v>
      </c>
      <c r="C21" s="41">
        <v>441</v>
      </c>
      <c r="D21" s="35">
        <f t="shared" si="10"/>
        <v>609</v>
      </c>
      <c r="E21" s="28">
        <f t="shared" si="8"/>
        <v>42</v>
      </c>
      <c r="G21" s="32" t="s">
        <v>6</v>
      </c>
      <c r="H21" s="40">
        <v>301</v>
      </c>
      <c r="I21" s="41">
        <v>67</v>
      </c>
      <c r="J21" s="35">
        <f t="shared" si="11"/>
        <v>234</v>
      </c>
      <c r="K21" s="28">
        <f t="shared" si="12"/>
        <v>22.259136212624583</v>
      </c>
      <c r="M21" s="32" t="s">
        <v>6</v>
      </c>
      <c r="N21" s="40">
        <v>2134</v>
      </c>
      <c r="O21" s="41">
        <v>299</v>
      </c>
      <c r="P21" s="35">
        <f t="shared" si="13"/>
        <v>1835</v>
      </c>
      <c r="Q21" s="28">
        <f t="shared" si="9"/>
        <v>14.011246485473288</v>
      </c>
    </row>
    <row r="22" spans="1:20" x14ac:dyDescent="0.25">
      <c r="A22" s="32" t="s">
        <v>7</v>
      </c>
      <c r="B22" s="40">
        <v>1000</v>
      </c>
      <c r="C22" s="41">
        <v>321</v>
      </c>
      <c r="D22" s="35">
        <f t="shared" si="10"/>
        <v>679</v>
      </c>
      <c r="E22" s="28">
        <f t="shared" si="8"/>
        <v>32.1</v>
      </c>
      <c r="G22" s="32" t="s">
        <v>7</v>
      </c>
      <c r="H22" s="40">
        <v>272</v>
      </c>
      <c r="I22" s="41">
        <v>44</v>
      </c>
      <c r="J22" s="35">
        <f t="shared" si="11"/>
        <v>228</v>
      </c>
      <c r="K22" s="28">
        <f t="shared" si="12"/>
        <v>16.176470588235293</v>
      </c>
      <c r="M22" s="32" t="s">
        <v>7</v>
      </c>
      <c r="N22" s="40">
        <v>2235</v>
      </c>
      <c r="O22" s="41">
        <v>200</v>
      </c>
      <c r="P22" s="35">
        <f t="shared" si="13"/>
        <v>2035</v>
      </c>
      <c r="Q22" s="28">
        <f t="shared" si="9"/>
        <v>8.9485458612975393</v>
      </c>
    </row>
    <row r="23" spans="1:20" x14ac:dyDescent="0.25">
      <c r="A23" s="32" t="s">
        <v>8</v>
      </c>
      <c r="B23" s="40">
        <v>1029</v>
      </c>
      <c r="C23" s="41">
        <v>299</v>
      </c>
      <c r="D23" s="35">
        <f t="shared" si="10"/>
        <v>730</v>
      </c>
      <c r="E23" s="28">
        <f t="shared" si="8"/>
        <v>29.057337220602523</v>
      </c>
      <c r="G23" s="32" t="s">
        <v>8</v>
      </c>
      <c r="H23" s="40">
        <v>258</v>
      </c>
      <c r="I23" s="41">
        <v>68</v>
      </c>
      <c r="J23" s="35">
        <f t="shared" si="11"/>
        <v>190</v>
      </c>
      <c r="K23" s="28">
        <f t="shared" si="12"/>
        <v>26.356589147286826</v>
      </c>
      <c r="M23" s="32" t="s">
        <v>8</v>
      </c>
      <c r="N23" s="40">
        <v>2300</v>
      </c>
      <c r="O23" s="41">
        <v>195</v>
      </c>
      <c r="P23" s="35">
        <f t="shared" si="13"/>
        <v>2105</v>
      </c>
      <c r="Q23" s="28">
        <f t="shared" si="9"/>
        <v>8.4782608695652169</v>
      </c>
    </row>
    <row r="24" spans="1:20" x14ac:dyDescent="0.25">
      <c r="A24" s="50" t="s">
        <v>9</v>
      </c>
      <c r="B24" s="40">
        <v>1130</v>
      </c>
      <c r="C24" s="41">
        <v>450</v>
      </c>
      <c r="D24" s="44">
        <f t="shared" si="10"/>
        <v>680</v>
      </c>
      <c r="E24" s="28">
        <f t="shared" si="8"/>
        <v>39.823008849557525</v>
      </c>
      <c r="G24" s="50" t="s">
        <v>9</v>
      </c>
      <c r="H24" s="40">
        <v>283</v>
      </c>
      <c r="I24" s="41">
        <v>62</v>
      </c>
      <c r="J24" s="35">
        <f t="shared" si="11"/>
        <v>221</v>
      </c>
      <c r="K24" s="28">
        <f t="shared" si="12"/>
        <v>21.908127208480565</v>
      </c>
      <c r="M24" s="50" t="s">
        <v>9</v>
      </c>
      <c r="N24" s="40">
        <v>2246</v>
      </c>
      <c r="O24" s="41">
        <v>365</v>
      </c>
      <c r="P24" s="35">
        <f t="shared" si="13"/>
        <v>1881</v>
      </c>
      <c r="Q24" s="28">
        <f t="shared" si="9"/>
        <v>16.251113089937665</v>
      </c>
    </row>
    <row r="25" spans="1:20" x14ac:dyDescent="0.25">
      <c r="A25" s="50" t="s">
        <v>10</v>
      </c>
      <c r="B25" s="40">
        <v>1029</v>
      </c>
      <c r="C25" s="41">
        <v>504</v>
      </c>
      <c r="D25" s="44">
        <f t="shared" si="10"/>
        <v>525</v>
      </c>
      <c r="E25" s="28">
        <f t="shared" si="8"/>
        <v>48.979591836734691</v>
      </c>
      <c r="G25" s="50" t="s">
        <v>10</v>
      </c>
      <c r="H25" s="40">
        <v>291</v>
      </c>
      <c r="I25" s="41">
        <v>78</v>
      </c>
      <c r="J25" s="35">
        <f t="shared" si="11"/>
        <v>213</v>
      </c>
      <c r="K25" s="28">
        <f t="shared" si="12"/>
        <v>26.804123711340207</v>
      </c>
      <c r="M25" s="50" t="s">
        <v>10</v>
      </c>
      <c r="N25" s="40">
        <v>2236</v>
      </c>
      <c r="O25" s="41">
        <v>370</v>
      </c>
      <c r="P25" s="35">
        <f t="shared" si="13"/>
        <v>1866</v>
      </c>
      <c r="Q25" s="28">
        <f t="shared" si="9"/>
        <v>16.547406082289804</v>
      </c>
    </row>
    <row r="26" spans="1:20" x14ac:dyDescent="0.25">
      <c r="A26" s="50" t="s">
        <v>11</v>
      </c>
      <c r="B26" s="40">
        <v>1100</v>
      </c>
      <c r="C26" s="41">
        <v>300</v>
      </c>
      <c r="D26" s="44">
        <f t="shared" si="10"/>
        <v>800</v>
      </c>
      <c r="E26" s="28">
        <f t="shared" si="8"/>
        <v>27.27272727272727</v>
      </c>
      <c r="F26" s="8"/>
      <c r="G26" s="32" t="s">
        <v>11</v>
      </c>
      <c r="H26" s="40">
        <v>299</v>
      </c>
      <c r="I26" s="41">
        <v>29</v>
      </c>
      <c r="J26" s="35">
        <f t="shared" si="11"/>
        <v>270</v>
      </c>
      <c r="K26" s="28">
        <f t="shared" si="12"/>
        <v>9.6989966555183944</v>
      </c>
      <c r="L26" s="8"/>
      <c r="M26" s="50" t="s">
        <v>11</v>
      </c>
      <c r="N26" s="40">
        <v>2246</v>
      </c>
      <c r="O26" s="41">
        <v>210</v>
      </c>
      <c r="P26" s="35">
        <f t="shared" si="13"/>
        <v>2036</v>
      </c>
      <c r="Q26" s="28">
        <f t="shared" si="9"/>
        <v>9.3499554764024939</v>
      </c>
      <c r="R26" s="8"/>
    </row>
    <row r="27" spans="1:20" x14ac:dyDescent="0.25">
      <c r="A27" s="50" t="s">
        <v>12</v>
      </c>
      <c r="B27" s="40">
        <v>1056</v>
      </c>
      <c r="C27" s="41">
        <v>263</v>
      </c>
      <c r="D27" s="44">
        <f t="shared" si="10"/>
        <v>793</v>
      </c>
      <c r="E27" s="28">
        <f t="shared" si="8"/>
        <v>24.905303030303031</v>
      </c>
      <c r="F27" s="8"/>
      <c r="G27" s="50" t="s">
        <v>12</v>
      </c>
      <c r="H27" s="40">
        <v>287</v>
      </c>
      <c r="I27" s="41">
        <v>39</v>
      </c>
      <c r="J27" s="35">
        <f t="shared" si="11"/>
        <v>248</v>
      </c>
      <c r="K27" s="28">
        <f t="shared" si="12"/>
        <v>13.588850174216027</v>
      </c>
      <c r="L27" s="8"/>
      <c r="M27" s="50" t="s">
        <v>12</v>
      </c>
      <c r="N27" s="40">
        <v>2240</v>
      </c>
      <c r="O27" s="41">
        <v>188</v>
      </c>
      <c r="P27" s="35">
        <f t="shared" si="13"/>
        <v>2052</v>
      </c>
      <c r="Q27" s="28">
        <f t="shared" si="9"/>
        <v>8.3928571428571423</v>
      </c>
      <c r="R27" s="8"/>
    </row>
    <row r="28" spans="1:20" x14ac:dyDescent="0.25">
      <c r="A28" s="50" t="s">
        <v>13</v>
      </c>
      <c r="B28" s="40">
        <v>1008</v>
      </c>
      <c r="C28" s="41">
        <v>224</v>
      </c>
      <c r="D28" s="44">
        <f t="shared" si="10"/>
        <v>784</v>
      </c>
      <c r="E28" s="28">
        <f t="shared" si="8"/>
        <v>22.222222222222221</v>
      </c>
      <c r="F28" s="8"/>
      <c r="G28" s="50" t="s">
        <v>13</v>
      </c>
      <c r="H28" s="40">
        <v>289</v>
      </c>
      <c r="I28" s="41">
        <v>43</v>
      </c>
      <c r="J28" s="35">
        <f t="shared" si="11"/>
        <v>246</v>
      </c>
      <c r="K28" s="28">
        <f t="shared" si="12"/>
        <v>14.878892733564014</v>
      </c>
      <c r="L28" s="8"/>
      <c r="M28" s="50" t="s">
        <v>13</v>
      </c>
      <c r="N28" s="40">
        <v>2246</v>
      </c>
      <c r="O28" s="41">
        <v>185</v>
      </c>
      <c r="P28" s="35">
        <f t="shared" si="13"/>
        <v>2061</v>
      </c>
      <c r="Q28" s="28">
        <f t="shared" si="9"/>
        <v>8.2368655387355307</v>
      </c>
      <c r="R28" s="8"/>
    </row>
    <row r="29" spans="1:20" ht="15.75" thickBot="1" x14ac:dyDescent="0.3">
      <c r="A29" s="51" t="s">
        <v>14</v>
      </c>
      <c r="B29" s="42">
        <v>1029</v>
      </c>
      <c r="C29" s="43">
        <v>334</v>
      </c>
      <c r="D29" s="45">
        <f t="shared" si="10"/>
        <v>695</v>
      </c>
      <c r="E29" s="29">
        <f t="shared" si="8"/>
        <v>32.458697764820215</v>
      </c>
      <c r="F29" s="8"/>
      <c r="G29" s="51" t="s">
        <v>14</v>
      </c>
      <c r="H29" s="42">
        <v>287</v>
      </c>
      <c r="I29" s="43">
        <v>39</v>
      </c>
      <c r="J29" s="36">
        <f t="shared" si="11"/>
        <v>248</v>
      </c>
      <c r="K29" s="29">
        <f t="shared" si="12"/>
        <v>13.588850174216027</v>
      </c>
      <c r="L29" s="8"/>
      <c r="M29" s="51" t="s">
        <v>14</v>
      </c>
      <c r="N29" s="42">
        <v>2241</v>
      </c>
      <c r="O29" s="43">
        <v>240</v>
      </c>
      <c r="P29" s="36">
        <f t="shared" si="13"/>
        <v>2001</v>
      </c>
      <c r="Q29" s="29">
        <f t="shared" si="9"/>
        <v>10.7095046854083</v>
      </c>
      <c r="R29" s="8"/>
    </row>
    <row r="30" spans="1:20" ht="15" customHeight="1" thickBot="1" x14ac:dyDescent="0.3">
      <c r="A30" s="8"/>
      <c r="B30" s="8"/>
      <c r="C30" s="8"/>
      <c r="D30" s="8"/>
      <c r="E30" s="8"/>
      <c r="F30" s="8"/>
      <c r="G30" s="8"/>
      <c r="H30" s="8"/>
      <c r="I30" s="8" t="s">
        <v>30</v>
      </c>
      <c r="J30" s="8"/>
      <c r="K30" s="8"/>
      <c r="L30" s="8"/>
      <c r="M30" s="8"/>
      <c r="N30" s="8"/>
      <c r="O30" s="8"/>
      <c r="P30" s="8"/>
      <c r="Q30" s="8"/>
      <c r="R30" s="8"/>
    </row>
    <row r="31" spans="1:20" ht="21.95" customHeight="1" thickBot="1" x14ac:dyDescent="0.3">
      <c r="A31" s="57" t="s">
        <v>19</v>
      </c>
      <c r="B31" s="58"/>
      <c r="C31" s="58"/>
      <c r="D31" s="58"/>
      <c r="E31" s="59"/>
      <c r="F31" s="2"/>
      <c r="G31" s="62" t="s">
        <v>20</v>
      </c>
      <c r="H31" s="63"/>
      <c r="I31" s="63"/>
      <c r="J31" s="63"/>
      <c r="K31" s="64"/>
      <c r="L31" s="2"/>
      <c r="M31" s="57" t="s">
        <v>28</v>
      </c>
      <c r="N31" s="58"/>
      <c r="O31" s="58"/>
      <c r="P31" s="58"/>
      <c r="Q31" s="59"/>
    </row>
    <row r="32" spans="1:20" ht="30.75" thickBot="1" x14ac:dyDescent="0.3">
      <c r="A32" s="27" t="s">
        <v>0</v>
      </c>
      <c r="B32" s="37" t="s">
        <v>1</v>
      </c>
      <c r="C32" s="37" t="s">
        <v>2</v>
      </c>
      <c r="D32" s="19" t="s">
        <v>15</v>
      </c>
      <c r="E32" s="20" t="s">
        <v>18</v>
      </c>
      <c r="G32" s="27" t="s">
        <v>0</v>
      </c>
      <c r="H32" s="37" t="s">
        <v>1</v>
      </c>
      <c r="I32" s="37" t="s">
        <v>2</v>
      </c>
      <c r="J32" s="19" t="s">
        <v>15</v>
      </c>
      <c r="K32" s="20" t="s">
        <v>18</v>
      </c>
      <c r="M32" s="27" t="s">
        <v>0</v>
      </c>
      <c r="N32" s="37" t="s">
        <v>1</v>
      </c>
      <c r="O32" s="37" t="s">
        <v>2</v>
      </c>
      <c r="P32" s="19" t="s">
        <v>15</v>
      </c>
      <c r="Q32" s="20" t="s">
        <v>18</v>
      </c>
    </row>
    <row r="33" spans="1:17" x14ac:dyDescent="0.25">
      <c r="A33" s="32" t="s">
        <v>3</v>
      </c>
      <c r="B33" s="46">
        <v>273</v>
      </c>
      <c r="C33" s="47">
        <v>19</v>
      </c>
      <c r="D33" s="35">
        <f>B33-C33</f>
        <v>254</v>
      </c>
      <c r="E33" s="30">
        <f t="shared" ref="E33:E44" si="14">IFERROR((C33/B33)*100,0)</f>
        <v>6.9597069597069599</v>
      </c>
      <c r="G33" s="32" t="s">
        <v>3</v>
      </c>
      <c r="H33" s="46">
        <v>1587</v>
      </c>
      <c r="I33" s="47">
        <v>456</v>
      </c>
      <c r="J33" s="35">
        <f>H33-I33</f>
        <v>1131</v>
      </c>
      <c r="K33" s="28">
        <f t="shared" ref="K33:K44" si="15">IFERROR((I33/H33)*100,0)</f>
        <v>28.733459357277884</v>
      </c>
      <c r="M33" s="32" t="s">
        <v>3</v>
      </c>
      <c r="N33" s="46">
        <v>1183</v>
      </c>
      <c r="O33" s="47">
        <v>300</v>
      </c>
      <c r="P33" s="35">
        <f>N33-O33</f>
        <v>883</v>
      </c>
      <c r="Q33" s="30">
        <f t="shared" ref="Q33:Q44" si="16">IFERROR((O33/N33)*100,0)</f>
        <v>25.359256128486894</v>
      </c>
    </row>
    <row r="34" spans="1:17" x14ac:dyDescent="0.25">
      <c r="A34" s="32" t="s">
        <v>4</v>
      </c>
      <c r="B34" s="48">
        <v>260</v>
      </c>
      <c r="C34" s="49">
        <v>25</v>
      </c>
      <c r="D34" s="35">
        <f t="shared" ref="D34:D44" si="17">B34-C34</f>
        <v>235</v>
      </c>
      <c r="E34" s="30">
        <f t="shared" si="14"/>
        <v>9.6153846153846168</v>
      </c>
      <c r="G34" s="32" t="s">
        <v>4</v>
      </c>
      <c r="H34" s="48">
        <v>1524</v>
      </c>
      <c r="I34" s="49">
        <v>304</v>
      </c>
      <c r="J34" s="35">
        <f t="shared" ref="J34:J41" si="18">H34-I34</f>
        <v>1220</v>
      </c>
      <c r="K34" s="28">
        <f t="shared" si="15"/>
        <v>19.947506561679791</v>
      </c>
      <c r="M34" s="32" t="s">
        <v>4</v>
      </c>
      <c r="N34" s="40">
        <v>1124</v>
      </c>
      <c r="O34" s="41">
        <v>250</v>
      </c>
      <c r="P34" s="35">
        <f t="shared" ref="P34:P44" si="19">N34-O34</f>
        <v>874</v>
      </c>
      <c r="Q34" s="30">
        <f t="shared" si="16"/>
        <v>22.241992882562279</v>
      </c>
    </row>
    <row r="35" spans="1:17" x14ac:dyDescent="0.25">
      <c r="A35" s="32" t="s">
        <v>5</v>
      </c>
      <c r="B35" s="40">
        <v>286</v>
      </c>
      <c r="C35" s="41">
        <v>115</v>
      </c>
      <c r="D35" s="35">
        <f t="shared" si="17"/>
        <v>171</v>
      </c>
      <c r="E35" s="30">
        <f t="shared" si="14"/>
        <v>40.209790209790206</v>
      </c>
      <c r="G35" s="32" t="s">
        <v>5</v>
      </c>
      <c r="H35" s="40">
        <v>1641</v>
      </c>
      <c r="I35" s="41">
        <v>449</v>
      </c>
      <c r="J35" s="35">
        <f t="shared" si="18"/>
        <v>1192</v>
      </c>
      <c r="K35" s="28">
        <f t="shared" si="15"/>
        <v>27.36136502132846</v>
      </c>
      <c r="M35" s="32" t="s">
        <v>5</v>
      </c>
      <c r="N35" s="40">
        <v>1196</v>
      </c>
      <c r="O35" s="41">
        <v>416</v>
      </c>
      <c r="P35" s="35">
        <f t="shared" si="19"/>
        <v>780</v>
      </c>
      <c r="Q35" s="30">
        <f t="shared" si="16"/>
        <v>34.782608695652172</v>
      </c>
    </row>
    <row r="36" spans="1:17" x14ac:dyDescent="0.25">
      <c r="A36" s="32" t="s">
        <v>6</v>
      </c>
      <c r="B36" s="40">
        <v>273</v>
      </c>
      <c r="C36" s="41">
        <v>147</v>
      </c>
      <c r="D36" s="35">
        <f t="shared" si="17"/>
        <v>126</v>
      </c>
      <c r="E36" s="30">
        <f t="shared" si="14"/>
        <v>53.846153846153847</v>
      </c>
      <c r="G36" s="32" t="s">
        <v>6</v>
      </c>
      <c r="H36" s="40">
        <v>1540</v>
      </c>
      <c r="I36" s="41">
        <v>360</v>
      </c>
      <c r="J36" s="35">
        <f t="shared" si="18"/>
        <v>1180</v>
      </c>
      <c r="K36" s="28">
        <f t="shared" si="15"/>
        <v>23.376623376623375</v>
      </c>
      <c r="M36" s="32" t="s">
        <v>6</v>
      </c>
      <c r="N36" s="40">
        <v>1092</v>
      </c>
      <c r="O36" s="41">
        <v>282</v>
      </c>
      <c r="P36" s="35">
        <f t="shared" si="19"/>
        <v>810</v>
      </c>
      <c r="Q36" s="30">
        <f t="shared" si="16"/>
        <v>25.824175824175828</v>
      </c>
    </row>
    <row r="37" spans="1:17" x14ac:dyDescent="0.25">
      <c r="A37" s="32" t="s">
        <v>7</v>
      </c>
      <c r="B37" s="40">
        <v>260</v>
      </c>
      <c r="C37" s="41">
        <v>47</v>
      </c>
      <c r="D37" s="35">
        <f t="shared" si="17"/>
        <v>213</v>
      </c>
      <c r="E37" s="30">
        <f t="shared" si="14"/>
        <v>18.076923076923077</v>
      </c>
      <c r="G37" s="32" t="s">
        <v>7</v>
      </c>
      <c r="H37" s="40">
        <v>1586</v>
      </c>
      <c r="I37" s="41">
        <v>288</v>
      </c>
      <c r="J37" s="35">
        <f t="shared" si="18"/>
        <v>1298</v>
      </c>
      <c r="K37" s="28">
        <f t="shared" si="15"/>
        <v>18.158890290037832</v>
      </c>
      <c r="M37" s="32" t="s">
        <v>7</v>
      </c>
      <c r="N37" s="40">
        <v>1009</v>
      </c>
      <c r="O37" s="41">
        <v>228</v>
      </c>
      <c r="P37" s="35">
        <f t="shared" si="19"/>
        <v>781</v>
      </c>
      <c r="Q37" s="30">
        <f t="shared" si="16"/>
        <v>22.596630327056491</v>
      </c>
    </row>
    <row r="38" spans="1:17" x14ac:dyDescent="0.25">
      <c r="A38" s="32" t="s">
        <v>8</v>
      </c>
      <c r="B38" s="40">
        <v>273</v>
      </c>
      <c r="C38" s="41">
        <v>50</v>
      </c>
      <c r="D38" s="35">
        <f t="shared" si="17"/>
        <v>223</v>
      </c>
      <c r="E38" s="30">
        <f t="shared" si="14"/>
        <v>18.315018315018314</v>
      </c>
      <c r="G38" s="32" t="s">
        <v>8</v>
      </c>
      <c r="H38" s="40">
        <v>1811</v>
      </c>
      <c r="I38" s="41">
        <v>300</v>
      </c>
      <c r="J38" s="35">
        <f t="shared" si="18"/>
        <v>1511</v>
      </c>
      <c r="K38" s="28">
        <f t="shared" si="15"/>
        <v>16.565433462175594</v>
      </c>
      <c r="M38" s="32" t="s">
        <v>8</v>
      </c>
      <c r="N38" s="40">
        <v>1290</v>
      </c>
      <c r="O38" s="41">
        <v>271</v>
      </c>
      <c r="P38" s="35">
        <f t="shared" si="19"/>
        <v>1019</v>
      </c>
      <c r="Q38" s="30">
        <f t="shared" si="16"/>
        <v>21.007751937984494</v>
      </c>
    </row>
    <row r="39" spans="1:17" x14ac:dyDescent="0.25">
      <c r="A39" s="50" t="s">
        <v>9</v>
      </c>
      <c r="B39" s="40">
        <v>286</v>
      </c>
      <c r="C39" s="41">
        <v>70</v>
      </c>
      <c r="D39" s="35">
        <f t="shared" si="17"/>
        <v>216</v>
      </c>
      <c r="E39" s="30">
        <f t="shared" si="14"/>
        <v>24.475524475524477</v>
      </c>
      <c r="G39" s="50" t="s">
        <v>9</v>
      </c>
      <c r="H39" s="40">
        <v>1630</v>
      </c>
      <c r="I39" s="41">
        <v>532</v>
      </c>
      <c r="J39" s="44">
        <f t="shared" si="18"/>
        <v>1098</v>
      </c>
      <c r="K39" s="28">
        <f t="shared" si="15"/>
        <v>32.638036809815951</v>
      </c>
      <c r="M39" s="50" t="s">
        <v>9</v>
      </c>
      <c r="N39" s="40">
        <v>1186</v>
      </c>
      <c r="O39" s="41">
        <v>282</v>
      </c>
      <c r="P39" s="35">
        <f t="shared" si="19"/>
        <v>904</v>
      </c>
      <c r="Q39" s="30">
        <f t="shared" si="16"/>
        <v>23.777403035413151</v>
      </c>
    </row>
    <row r="40" spans="1:17" x14ac:dyDescent="0.25">
      <c r="A40" s="50" t="s">
        <v>10</v>
      </c>
      <c r="B40" s="40">
        <v>273</v>
      </c>
      <c r="C40" s="41">
        <v>142</v>
      </c>
      <c r="D40" s="35">
        <f t="shared" si="17"/>
        <v>131</v>
      </c>
      <c r="E40" s="30">
        <f t="shared" si="14"/>
        <v>52.014652014652022</v>
      </c>
      <c r="G40" s="50" t="s">
        <v>10</v>
      </c>
      <c r="H40" s="40">
        <v>1820</v>
      </c>
      <c r="I40" s="41">
        <v>632</v>
      </c>
      <c r="J40" s="44">
        <f t="shared" si="18"/>
        <v>1188</v>
      </c>
      <c r="K40" s="28">
        <f t="shared" si="15"/>
        <v>34.725274725274723</v>
      </c>
      <c r="M40" s="50" t="s">
        <v>10</v>
      </c>
      <c r="N40" s="40">
        <v>1031</v>
      </c>
      <c r="O40" s="41">
        <v>408</v>
      </c>
      <c r="P40" s="35">
        <f t="shared" si="19"/>
        <v>623</v>
      </c>
      <c r="Q40" s="30">
        <f t="shared" si="16"/>
        <v>39.573229873908829</v>
      </c>
    </row>
    <row r="41" spans="1:17" x14ac:dyDescent="0.25">
      <c r="A41" s="33" t="s">
        <v>11</v>
      </c>
      <c r="B41" s="40">
        <v>286</v>
      </c>
      <c r="C41" s="41">
        <v>36</v>
      </c>
      <c r="D41" s="52">
        <f t="shared" si="17"/>
        <v>250</v>
      </c>
      <c r="E41" s="30">
        <f t="shared" si="14"/>
        <v>12.587412587412588</v>
      </c>
      <c r="G41" s="50" t="s">
        <v>11</v>
      </c>
      <c r="H41" s="40">
        <v>1616</v>
      </c>
      <c r="I41" s="41">
        <v>311</v>
      </c>
      <c r="J41" s="44">
        <f t="shared" si="18"/>
        <v>1305</v>
      </c>
      <c r="K41" s="28">
        <f t="shared" si="15"/>
        <v>19.245049504950494</v>
      </c>
      <c r="M41" s="50" t="s">
        <v>11</v>
      </c>
      <c r="N41" s="40">
        <v>1101</v>
      </c>
      <c r="O41" s="41">
        <v>228</v>
      </c>
      <c r="P41" s="44">
        <f t="shared" si="19"/>
        <v>873</v>
      </c>
      <c r="Q41" s="30">
        <f t="shared" si="16"/>
        <v>20.708446866485016</v>
      </c>
    </row>
    <row r="42" spans="1:17" x14ac:dyDescent="0.25">
      <c r="A42" s="33" t="s">
        <v>12</v>
      </c>
      <c r="B42" s="40">
        <v>286</v>
      </c>
      <c r="C42" s="41">
        <v>41</v>
      </c>
      <c r="D42" s="52">
        <f t="shared" si="17"/>
        <v>245</v>
      </c>
      <c r="E42" s="30">
        <f t="shared" si="14"/>
        <v>14.335664335664337</v>
      </c>
      <c r="G42" s="50" t="s">
        <v>12</v>
      </c>
      <c r="H42" s="40">
        <v>1783</v>
      </c>
      <c r="I42" s="41">
        <v>239</v>
      </c>
      <c r="J42" s="44">
        <f>H42-I42</f>
        <v>1544</v>
      </c>
      <c r="K42" s="28">
        <f t="shared" si="15"/>
        <v>13.40437464946719</v>
      </c>
      <c r="M42" s="32" t="s">
        <v>12</v>
      </c>
      <c r="N42" s="40">
        <v>1044</v>
      </c>
      <c r="O42" s="41">
        <v>288</v>
      </c>
      <c r="P42" s="44">
        <f t="shared" si="19"/>
        <v>756</v>
      </c>
      <c r="Q42" s="30">
        <f t="shared" si="16"/>
        <v>27.586206896551722</v>
      </c>
    </row>
    <row r="43" spans="1:17" x14ac:dyDescent="0.25">
      <c r="A43" s="33" t="s">
        <v>13</v>
      </c>
      <c r="B43" s="40">
        <v>273</v>
      </c>
      <c r="C43" s="41">
        <v>50</v>
      </c>
      <c r="D43" s="52">
        <f t="shared" si="17"/>
        <v>223</v>
      </c>
      <c r="E43" s="30">
        <f t="shared" si="14"/>
        <v>18.315018315018314</v>
      </c>
      <c r="G43" s="50" t="s">
        <v>13</v>
      </c>
      <c r="H43" s="40">
        <v>1659</v>
      </c>
      <c r="I43" s="41">
        <v>124</v>
      </c>
      <c r="J43" s="44">
        <f>H43-I43</f>
        <v>1535</v>
      </c>
      <c r="K43" s="28">
        <f t="shared" si="15"/>
        <v>7.4743821579264607</v>
      </c>
      <c r="M43" s="50" t="s">
        <v>13</v>
      </c>
      <c r="N43" s="40">
        <v>1022</v>
      </c>
      <c r="O43" s="41">
        <v>237</v>
      </c>
      <c r="P43" s="44">
        <f t="shared" si="19"/>
        <v>785</v>
      </c>
      <c r="Q43" s="30">
        <f t="shared" si="16"/>
        <v>23.18982387475538</v>
      </c>
    </row>
    <row r="44" spans="1:17" ht="15.75" thickBot="1" x14ac:dyDescent="0.3">
      <c r="A44" s="34" t="s">
        <v>14</v>
      </c>
      <c r="B44" s="42">
        <v>283</v>
      </c>
      <c r="C44" s="43">
        <v>56</v>
      </c>
      <c r="D44" s="53">
        <f t="shared" si="17"/>
        <v>227</v>
      </c>
      <c r="E44" s="31">
        <f t="shared" si="14"/>
        <v>19.78798586572438</v>
      </c>
      <c r="G44" s="51" t="s">
        <v>14</v>
      </c>
      <c r="H44" s="42">
        <v>1598</v>
      </c>
      <c r="I44" s="43">
        <v>369</v>
      </c>
      <c r="J44" s="45">
        <f>H44-I44</f>
        <v>1229</v>
      </c>
      <c r="K44" s="29">
        <f t="shared" si="15"/>
        <v>23.091364205256571</v>
      </c>
      <c r="M44" s="51" t="s">
        <v>14</v>
      </c>
      <c r="N44" s="42">
        <v>1070</v>
      </c>
      <c r="O44" s="43">
        <v>301</v>
      </c>
      <c r="P44" s="45">
        <f t="shared" si="19"/>
        <v>769</v>
      </c>
      <c r="Q44" s="31">
        <f t="shared" si="16"/>
        <v>28.130841121495326</v>
      </c>
    </row>
    <row r="45" spans="1:17" ht="15.75" thickBot="1" x14ac:dyDescent="0.3"/>
    <row r="46" spans="1:17" ht="21.75" customHeight="1" thickBot="1" x14ac:dyDescent="0.3">
      <c r="A46" s="62" t="s">
        <v>27</v>
      </c>
      <c r="B46" s="63"/>
      <c r="C46" s="63"/>
      <c r="D46" s="63"/>
      <c r="E46" s="64"/>
      <c r="F46" s="2"/>
      <c r="G46" s="65" t="s">
        <v>24</v>
      </c>
      <c r="H46" s="66"/>
      <c r="I46" s="66"/>
      <c r="J46" s="66"/>
      <c r="K46" s="67"/>
      <c r="L46" s="2"/>
      <c r="M46" s="54" t="s">
        <v>29</v>
      </c>
      <c r="N46" s="60"/>
      <c r="O46" s="60"/>
      <c r="P46" s="60"/>
      <c r="Q46" s="61"/>
    </row>
    <row r="47" spans="1:17" ht="30.75" thickBot="1" x14ac:dyDescent="0.3">
      <c r="A47" s="27" t="s">
        <v>0</v>
      </c>
      <c r="B47" s="37" t="s">
        <v>1</v>
      </c>
      <c r="C47" s="37" t="s">
        <v>2</v>
      </c>
      <c r="D47" s="19" t="s">
        <v>15</v>
      </c>
      <c r="E47" s="20" t="s">
        <v>18</v>
      </c>
      <c r="G47" s="27" t="s">
        <v>0</v>
      </c>
      <c r="H47" s="37" t="s">
        <v>1</v>
      </c>
      <c r="I47" s="37" t="s">
        <v>2</v>
      </c>
      <c r="J47" s="19" t="s">
        <v>15</v>
      </c>
      <c r="K47" s="20" t="s">
        <v>18</v>
      </c>
      <c r="M47" s="27" t="s">
        <v>0</v>
      </c>
      <c r="N47" s="37" t="s">
        <v>1</v>
      </c>
      <c r="O47" s="37" t="s">
        <v>2</v>
      </c>
      <c r="P47" s="19" t="s">
        <v>15</v>
      </c>
      <c r="Q47" s="20" t="s">
        <v>18</v>
      </c>
    </row>
    <row r="48" spans="1:17" x14ac:dyDescent="0.25">
      <c r="A48" s="32" t="s">
        <v>3</v>
      </c>
      <c r="B48" s="46">
        <v>433</v>
      </c>
      <c r="C48" s="47">
        <v>64</v>
      </c>
      <c r="D48" s="35">
        <f>B48-C48</f>
        <v>369</v>
      </c>
      <c r="E48" s="28">
        <f t="shared" ref="E48:E59" si="20">IFERROR((C48/B48)*100,0)</f>
        <v>14.780600461893764</v>
      </c>
      <c r="G48" s="32" t="s">
        <v>3</v>
      </c>
      <c r="H48" s="46">
        <v>1247</v>
      </c>
      <c r="I48" s="47">
        <v>229</v>
      </c>
      <c r="J48" s="35">
        <f>H48-I48</f>
        <v>1018</v>
      </c>
      <c r="K48" s="28">
        <f t="shared" ref="K48:K59" si="21">IFERROR((I48/H48)*100,0)</f>
        <v>18.364073777064956</v>
      </c>
      <c r="M48" s="32" t="s">
        <v>3</v>
      </c>
      <c r="N48" s="46">
        <v>357</v>
      </c>
      <c r="O48" s="47">
        <v>50</v>
      </c>
      <c r="P48" s="35">
        <f>N48-O48</f>
        <v>307</v>
      </c>
      <c r="Q48" s="28">
        <f t="shared" ref="Q48:Q59" si="22">IFERROR((O48/N48)*100,0)</f>
        <v>14.005602240896359</v>
      </c>
    </row>
    <row r="49" spans="1:17" x14ac:dyDescent="0.25">
      <c r="A49" s="32" t="s">
        <v>4</v>
      </c>
      <c r="B49" s="48">
        <v>415</v>
      </c>
      <c r="C49" s="49">
        <v>63</v>
      </c>
      <c r="D49" s="35">
        <f t="shared" ref="D49:D56" si="23">B49-C49</f>
        <v>352</v>
      </c>
      <c r="E49" s="28">
        <f t="shared" si="20"/>
        <v>15.180722891566264</v>
      </c>
      <c r="G49" s="32" t="s">
        <v>4</v>
      </c>
      <c r="H49" s="48">
        <v>1060</v>
      </c>
      <c r="I49" s="49">
        <v>149</v>
      </c>
      <c r="J49" s="35">
        <f t="shared" ref="J49:J59" si="24">H49-I49</f>
        <v>911</v>
      </c>
      <c r="K49" s="28">
        <f t="shared" si="21"/>
        <v>14.056603773584905</v>
      </c>
      <c r="M49" s="32" t="s">
        <v>4</v>
      </c>
      <c r="N49" s="48">
        <v>340</v>
      </c>
      <c r="O49" s="49">
        <v>55</v>
      </c>
      <c r="P49" s="35">
        <f t="shared" ref="P49:P59" si="25">N49-O49</f>
        <v>285</v>
      </c>
      <c r="Q49" s="28">
        <f t="shared" si="22"/>
        <v>16.176470588235293</v>
      </c>
    </row>
    <row r="50" spans="1:17" x14ac:dyDescent="0.25">
      <c r="A50" s="32" t="s">
        <v>5</v>
      </c>
      <c r="B50" s="40">
        <v>454</v>
      </c>
      <c r="C50" s="41">
        <v>179</v>
      </c>
      <c r="D50" s="35">
        <f t="shared" si="23"/>
        <v>275</v>
      </c>
      <c r="E50" s="28">
        <f t="shared" si="20"/>
        <v>39.4273127753304</v>
      </c>
      <c r="G50" s="32" t="s">
        <v>5</v>
      </c>
      <c r="H50" s="40">
        <v>1318</v>
      </c>
      <c r="I50" s="41">
        <v>396</v>
      </c>
      <c r="J50" s="35">
        <f t="shared" si="24"/>
        <v>922</v>
      </c>
      <c r="K50" s="28">
        <f t="shared" si="21"/>
        <v>30.045523520485585</v>
      </c>
      <c r="M50" s="32" t="s">
        <v>5</v>
      </c>
      <c r="N50" s="40">
        <v>357</v>
      </c>
      <c r="O50" s="41">
        <v>70</v>
      </c>
      <c r="P50" s="35">
        <f t="shared" si="25"/>
        <v>287</v>
      </c>
      <c r="Q50" s="28">
        <f t="shared" si="22"/>
        <v>19.607843137254903</v>
      </c>
    </row>
    <row r="51" spans="1:17" x14ac:dyDescent="0.25">
      <c r="A51" s="32" t="s">
        <v>6</v>
      </c>
      <c r="B51" s="40">
        <v>455</v>
      </c>
      <c r="C51" s="41">
        <v>119</v>
      </c>
      <c r="D51" s="35">
        <f t="shared" si="23"/>
        <v>336</v>
      </c>
      <c r="E51" s="28">
        <f t="shared" si="20"/>
        <v>26.153846153846157</v>
      </c>
      <c r="G51" s="32" t="s">
        <v>6</v>
      </c>
      <c r="H51" s="40">
        <v>1187</v>
      </c>
      <c r="I51" s="41">
        <v>255</v>
      </c>
      <c r="J51" s="35">
        <f t="shared" si="24"/>
        <v>932</v>
      </c>
      <c r="K51" s="28">
        <f t="shared" si="21"/>
        <v>21.482729570345409</v>
      </c>
      <c r="M51" s="32" t="s">
        <v>6</v>
      </c>
      <c r="N51" s="40">
        <v>357</v>
      </c>
      <c r="O51" s="41">
        <v>22</v>
      </c>
      <c r="P51" s="35">
        <f t="shared" si="25"/>
        <v>335</v>
      </c>
      <c r="Q51" s="28">
        <f t="shared" si="22"/>
        <v>6.1624649859943981</v>
      </c>
    </row>
    <row r="52" spans="1:17" x14ac:dyDescent="0.25">
      <c r="A52" s="32" t="s">
        <v>7</v>
      </c>
      <c r="B52" s="40">
        <v>432</v>
      </c>
      <c r="C52" s="41">
        <v>30</v>
      </c>
      <c r="D52" s="35">
        <f t="shared" si="23"/>
        <v>402</v>
      </c>
      <c r="E52" s="28">
        <f t="shared" si="20"/>
        <v>6.9444444444444446</v>
      </c>
      <c r="G52" s="32" t="s">
        <v>7</v>
      </c>
      <c r="H52" s="40">
        <v>1107</v>
      </c>
      <c r="I52" s="41">
        <v>103</v>
      </c>
      <c r="J52" s="35">
        <f t="shared" si="24"/>
        <v>1004</v>
      </c>
      <c r="K52" s="28">
        <f t="shared" si="21"/>
        <v>9.3044263775971103</v>
      </c>
      <c r="M52" s="32" t="s">
        <v>7</v>
      </c>
      <c r="N52" s="40">
        <v>340</v>
      </c>
      <c r="O52" s="41">
        <v>9</v>
      </c>
      <c r="P52" s="35">
        <f t="shared" si="25"/>
        <v>331</v>
      </c>
      <c r="Q52" s="28">
        <f t="shared" si="22"/>
        <v>2.6470588235294117</v>
      </c>
    </row>
    <row r="53" spans="1:17" x14ac:dyDescent="0.25">
      <c r="A53" s="32" t="s">
        <v>8</v>
      </c>
      <c r="B53" s="40">
        <v>453</v>
      </c>
      <c r="C53" s="41">
        <v>90</v>
      </c>
      <c r="D53" s="35">
        <f t="shared" si="23"/>
        <v>363</v>
      </c>
      <c r="E53" s="28">
        <f t="shared" si="20"/>
        <v>19.867549668874172</v>
      </c>
      <c r="G53" s="32" t="s">
        <v>8</v>
      </c>
      <c r="H53" s="40">
        <v>1028</v>
      </c>
      <c r="I53" s="41">
        <v>225</v>
      </c>
      <c r="J53" s="35">
        <f t="shared" si="24"/>
        <v>803</v>
      </c>
      <c r="K53" s="28">
        <f t="shared" si="21"/>
        <v>21.88715953307393</v>
      </c>
      <c r="M53" s="32" t="s">
        <v>8</v>
      </c>
      <c r="N53" s="40">
        <v>357</v>
      </c>
      <c r="O53" s="41">
        <v>13</v>
      </c>
      <c r="P53" s="35">
        <f t="shared" si="25"/>
        <v>344</v>
      </c>
      <c r="Q53" s="28">
        <f t="shared" si="22"/>
        <v>3.6414565826330536</v>
      </c>
    </row>
    <row r="54" spans="1:17" x14ac:dyDescent="0.25">
      <c r="A54" s="50" t="s">
        <v>9</v>
      </c>
      <c r="B54" s="40">
        <v>477</v>
      </c>
      <c r="C54" s="41">
        <v>146</v>
      </c>
      <c r="D54" s="35">
        <f t="shared" si="23"/>
        <v>331</v>
      </c>
      <c r="E54" s="28">
        <f t="shared" si="20"/>
        <v>30.607966457023061</v>
      </c>
      <c r="F54" s="5"/>
      <c r="G54" s="50" t="s">
        <v>9</v>
      </c>
      <c r="H54" s="40">
        <v>1030</v>
      </c>
      <c r="I54" s="41">
        <v>233</v>
      </c>
      <c r="J54" s="44">
        <f t="shared" si="24"/>
        <v>797</v>
      </c>
      <c r="K54" s="28">
        <f t="shared" si="21"/>
        <v>22.621359223300971</v>
      </c>
      <c r="L54" s="5"/>
      <c r="M54" s="50" t="s">
        <v>9</v>
      </c>
      <c r="N54" s="40">
        <v>418</v>
      </c>
      <c r="O54" s="41">
        <v>58</v>
      </c>
      <c r="P54" s="44">
        <f t="shared" si="25"/>
        <v>360</v>
      </c>
      <c r="Q54" s="28">
        <f t="shared" si="22"/>
        <v>13.875598086124402</v>
      </c>
    </row>
    <row r="55" spans="1:17" x14ac:dyDescent="0.25">
      <c r="A55" s="50" t="s">
        <v>10</v>
      </c>
      <c r="B55" s="40">
        <v>462</v>
      </c>
      <c r="C55" s="41">
        <v>206</v>
      </c>
      <c r="D55" s="44">
        <f t="shared" si="23"/>
        <v>256</v>
      </c>
      <c r="E55" s="28">
        <f t="shared" si="20"/>
        <v>44.588744588744589</v>
      </c>
      <c r="F55" s="5"/>
      <c r="G55" s="50" t="s">
        <v>10</v>
      </c>
      <c r="H55" s="40">
        <v>1019</v>
      </c>
      <c r="I55" s="41">
        <v>387</v>
      </c>
      <c r="J55" s="44">
        <f t="shared" si="24"/>
        <v>632</v>
      </c>
      <c r="K55" s="28">
        <f t="shared" si="21"/>
        <v>37.978410206084398</v>
      </c>
      <c r="L55" s="5"/>
      <c r="M55" s="50" t="s">
        <v>10</v>
      </c>
      <c r="N55" s="40">
        <v>399</v>
      </c>
      <c r="O55" s="41">
        <v>151</v>
      </c>
      <c r="P55" s="44">
        <f t="shared" si="25"/>
        <v>248</v>
      </c>
      <c r="Q55" s="28">
        <f t="shared" si="22"/>
        <v>37.84461152882205</v>
      </c>
    </row>
    <row r="56" spans="1:17" x14ac:dyDescent="0.25">
      <c r="A56" s="50" t="s">
        <v>11</v>
      </c>
      <c r="B56" s="40">
        <v>480</v>
      </c>
      <c r="C56" s="41">
        <v>91</v>
      </c>
      <c r="D56" s="44">
        <f t="shared" si="23"/>
        <v>389</v>
      </c>
      <c r="E56" s="28">
        <f t="shared" si="20"/>
        <v>18.958333333333332</v>
      </c>
      <c r="F56" s="5"/>
      <c r="G56" s="50" t="s">
        <v>11</v>
      </c>
      <c r="H56" s="40">
        <v>1204</v>
      </c>
      <c r="I56" s="41">
        <v>187</v>
      </c>
      <c r="J56" s="44">
        <f t="shared" si="24"/>
        <v>1017</v>
      </c>
      <c r="K56" s="28">
        <f t="shared" si="21"/>
        <v>15.53156146179402</v>
      </c>
      <c r="L56" s="5"/>
      <c r="M56" s="50" t="s">
        <v>11</v>
      </c>
      <c r="N56" s="40">
        <v>418</v>
      </c>
      <c r="O56" s="41">
        <v>32</v>
      </c>
      <c r="P56" s="44">
        <f t="shared" si="25"/>
        <v>386</v>
      </c>
      <c r="Q56" s="28">
        <f t="shared" si="22"/>
        <v>7.6555023923444976</v>
      </c>
    </row>
    <row r="57" spans="1:17" x14ac:dyDescent="0.25">
      <c r="A57" s="50" t="s">
        <v>12</v>
      </c>
      <c r="B57" s="40">
        <v>475</v>
      </c>
      <c r="C57" s="41">
        <v>60</v>
      </c>
      <c r="D57" s="44">
        <f>B57-C57</f>
        <v>415</v>
      </c>
      <c r="E57" s="28">
        <f t="shared" si="20"/>
        <v>12.631578947368421</v>
      </c>
      <c r="F57" s="5"/>
      <c r="G57" s="50" t="s">
        <v>12</v>
      </c>
      <c r="H57" s="40">
        <v>1190</v>
      </c>
      <c r="I57" s="41">
        <v>201</v>
      </c>
      <c r="J57" s="44">
        <f t="shared" si="24"/>
        <v>989</v>
      </c>
      <c r="K57" s="28">
        <f t="shared" si="21"/>
        <v>16.890756302521009</v>
      </c>
      <c r="L57" s="5"/>
      <c r="M57" s="50" t="s">
        <v>12</v>
      </c>
      <c r="N57" s="40">
        <v>418</v>
      </c>
      <c r="O57" s="41">
        <v>83</v>
      </c>
      <c r="P57" s="44">
        <f t="shared" si="25"/>
        <v>335</v>
      </c>
      <c r="Q57" s="28">
        <f t="shared" si="22"/>
        <v>19.85645933014354</v>
      </c>
    </row>
    <row r="58" spans="1:17" x14ac:dyDescent="0.25">
      <c r="A58" s="50" t="s">
        <v>13</v>
      </c>
      <c r="B58" s="40">
        <v>484</v>
      </c>
      <c r="C58" s="41">
        <v>56</v>
      </c>
      <c r="D58" s="44">
        <f>B58-C58</f>
        <v>428</v>
      </c>
      <c r="E58" s="28">
        <f t="shared" si="20"/>
        <v>11.570247933884298</v>
      </c>
      <c r="F58" s="5"/>
      <c r="G58" s="50" t="s">
        <v>13</v>
      </c>
      <c r="H58" s="40">
        <v>970</v>
      </c>
      <c r="I58" s="41">
        <v>152</v>
      </c>
      <c r="J58" s="44">
        <f t="shared" si="24"/>
        <v>818</v>
      </c>
      <c r="K58" s="28">
        <f t="shared" si="21"/>
        <v>15.670103092783505</v>
      </c>
      <c r="L58" s="5"/>
      <c r="M58" s="50" t="s">
        <v>13</v>
      </c>
      <c r="N58" s="40">
        <v>399</v>
      </c>
      <c r="O58" s="41">
        <v>100</v>
      </c>
      <c r="P58" s="44">
        <f t="shared" si="25"/>
        <v>299</v>
      </c>
      <c r="Q58" s="28">
        <f t="shared" si="22"/>
        <v>25.062656641604008</v>
      </c>
    </row>
    <row r="59" spans="1:17" ht="15.75" thickBot="1" x14ac:dyDescent="0.3">
      <c r="A59" s="51" t="s">
        <v>14</v>
      </c>
      <c r="B59" s="42">
        <v>461</v>
      </c>
      <c r="C59" s="43">
        <v>73</v>
      </c>
      <c r="D59" s="45">
        <f>B59-C59</f>
        <v>388</v>
      </c>
      <c r="E59" s="29">
        <f t="shared" si="20"/>
        <v>15.835140997830802</v>
      </c>
      <c r="F59" s="5"/>
      <c r="G59" s="51" t="s">
        <v>14</v>
      </c>
      <c r="H59" s="42">
        <v>913</v>
      </c>
      <c r="I59" s="43">
        <v>216</v>
      </c>
      <c r="J59" s="45">
        <f t="shared" si="24"/>
        <v>697</v>
      </c>
      <c r="K59" s="29">
        <f t="shared" si="21"/>
        <v>23.658269441401973</v>
      </c>
      <c r="L59" s="5"/>
      <c r="M59" s="51" t="s">
        <v>14</v>
      </c>
      <c r="N59" s="42">
        <v>399</v>
      </c>
      <c r="O59" s="43">
        <v>110</v>
      </c>
      <c r="P59" s="45">
        <f t="shared" si="25"/>
        <v>289</v>
      </c>
      <c r="Q59" s="29">
        <f t="shared" si="22"/>
        <v>27.56892230576441</v>
      </c>
    </row>
    <row r="60" spans="1:17" x14ac:dyDescent="0.25">
      <c r="B60" s="3" t="s">
        <v>17</v>
      </c>
    </row>
    <row r="61" spans="1:17" x14ac:dyDescent="0.25">
      <c r="F61" s="2"/>
      <c r="G61" s="2"/>
    </row>
    <row r="69" spans="1:12" x14ac:dyDescent="0.25">
      <c r="F69" s="5"/>
      <c r="G69" s="5"/>
    </row>
    <row r="70" spans="1:12" x14ac:dyDescent="0.25">
      <c r="F70" s="5"/>
      <c r="G70" s="5"/>
    </row>
    <row r="71" spans="1:12" x14ac:dyDescent="0.25">
      <c r="F71" s="5"/>
      <c r="G71" s="5"/>
    </row>
    <row r="72" spans="1:12" x14ac:dyDescent="0.25">
      <c r="F72" s="5"/>
      <c r="G72" s="5"/>
    </row>
    <row r="73" spans="1:12" x14ac:dyDescent="0.25">
      <c r="F73" s="5"/>
      <c r="G73" s="5"/>
    </row>
    <row r="74" spans="1:12" x14ac:dyDescent="0.25">
      <c r="F74" s="5"/>
      <c r="G74" s="5"/>
    </row>
    <row r="75" spans="1:12" x14ac:dyDescent="0.25">
      <c r="A75" s="5"/>
      <c r="B75" s="5"/>
      <c r="C75" s="5" t="s">
        <v>17</v>
      </c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5"/>
      <c r="B76" s="5"/>
      <c r="C76" s="5"/>
      <c r="D76" s="5"/>
      <c r="E76" s="5"/>
      <c r="F76" s="5"/>
      <c r="G76" s="5"/>
    </row>
    <row r="77" spans="1:12" x14ac:dyDescent="0.25">
      <c r="A77" s="5"/>
      <c r="B77" s="5"/>
      <c r="C77" s="5"/>
      <c r="D77" s="5"/>
      <c r="E77" s="5"/>
      <c r="F77" s="5"/>
      <c r="G77" s="5"/>
    </row>
    <row r="78" spans="1:12" x14ac:dyDescent="0.25">
      <c r="A78" s="5"/>
      <c r="B78" s="5"/>
      <c r="C78" s="5"/>
      <c r="D78" s="5"/>
      <c r="E78" s="5"/>
      <c r="F78" s="5"/>
      <c r="G78" s="5"/>
      <c r="H78" s="9"/>
      <c r="I78"/>
      <c r="J78"/>
      <c r="K78"/>
      <c r="L78"/>
    </row>
    <row r="79" spans="1:12" x14ac:dyDescent="0.25">
      <c r="H79" s="10"/>
      <c r="I79"/>
      <c r="J79"/>
      <c r="K79"/>
      <c r="L79"/>
    </row>
    <row r="80" spans="1:12" x14ac:dyDescent="0.25">
      <c r="H80" s="9"/>
      <c r="I80"/>
      <c r="J80"/>
      <c r="K80"/>
      <c r="L80"/>
    </row>
    <row r="81" spans="8:12" x14ac:dyDescent="0.25">
      <c r="H81"/>
      <c r="I81"/>
      <c r="J81"/>
      <c r="K81"/>
      <c r="L81"/>
    </row>
  </sheetData>
  <sheetProtection sheet="1" objects="1" scenarios="1" selectLockedCells="1"/>
  <mergeCells count="12">
    <mergeCell ref="M46:Q46"/>
    <mergeCell ref="A31:E31"/>
    <mergeCell ref="G31:K31"/>
    <mergeCell ref="M31:Q31"/>
    <mergeCell ref="G46:K46"/>
    <mergeCell ref="A46:E46"/>
    <mergeCell ref="A1:E1"/>
    <mergeCell ref="G1:K1"/>
    <mergeCell ref="M1:Q1"/>
    <mergeCell ref="A16:E16"/>
    <mergeCell ref="G16:K16"/>
    <mergeCell ref="M16:Q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8:X234"/>
  <sheetViews>
    <sheetView topLeftCell="A91" zoomScale="120" zoomScaleNormal="120" workbookViewId="0">
      <selection activeCell="R182" sqref="R182:S182"/>
    </sheetView>
  </sheetViews>
  <sheetFormatPr defaultRowHeight="17.100000000000001" customHeight="1" x14ac:dyDescent="0.25"/>
  <cols>
    <col min="1" max="1" width="3.85546875" customWidth="1"/>
    <col min="2" max="14" width="9.7109375" customWidth="1"/>
    <col min="15" max="15" width="5.5703125" customWidth="1"/>
    <col min="16" max="16" width="3.85546875" customWidth="1"/>
    <col min="19" max="19" width="1.5703125" customWidth="1"/>
    <col min="20" max="22" width="9.140625" hidden="1" customWidth="1"/>
  </cols>
  <sheetData>
    <row r="58" spans="23:23" ht="17.100000000000001" customHeight="1" x14ac:dyDescent="0.25">
      <c r="W58" s="13" t="s">
        <v>17</v>
      </c>
    </row>
    <row r="105" spans="23:23" ht="17.100000000000001" customHeight="1" x14ac:dyDescent="0.25">
      <c r="W105" s="15" t="s">
        <v>17</v>
      </c>
    </row>
    <row r="118" spans="17:24" ht="17.100000000000001" customHeight="1" x14ac:dyDescent="0.25">
      <c r="X118" s="13" t="s">
        <v>17</v>
      </c>
    </row>
    <row r="125" spans="17:24" ht="17.100000000000001" customHeight="1" x14ac:dyDescent="0.25">
      <c r="Q125" t="s">
        <v>17</v>
      </c>
    </row>
    <row r="128" spans="17:24" ht="17.100000000000001" customHeight="1" x14ac:dyDescent="0.25">
      <c r="W128" s="14" t="s">
        <v>17</v>
      </c>
    </row>
    <row r="142" spans="23:23" ht="17.100000000000001" customHeight="1" x14ac:dyDescent="0.25">
      <c r="W142" s="11"/>
    </row>
    <row r="164" spans="18:23" ht="17.100000000000001" customHeight="1" x14ac:dyDescent="0.25">
      <c r="W164" s="14" t="s">
        <v>17</v>
      </c>
    </row>
    <row r="165" spans="18:23" ht="17.100000000000001" customHeight="1" x14ac:dyDescent="0.25">
      <c r="R165" t="s">
        <v>17</v>
      </c>
    </row>
    <row r="189" spans="23:24" ht="17.100000000000001" customHeight="1" x14ac:dyDescent="0.25">
      <c r="W189" t="s">
        <v>17</v>
      </c>
      <c r="X189" s="12" t="s">
        <v>17</v>
      </c>
    </row>
    <row r="190" spans="23:24" ht="17.100000000000001" customHeight="1" x14ac:dyDescent="0.25">
      <c r="X190" s="13" t="s">
        <v>17</v>
      </c>
    </row>
    <row r="198" spans="5:23" ht="17.100000000000001" customHeight="1" x14ac:dyDescent="0.25">
      <c r="E198" t="s">
        <v>17</v>
      </c>
    </row>
    <row r="199" spans="5:23" ht="15" x14ac:dyDescent="0.25"/>
    <row r="202" spans="5:23" ht="17.100000000000001" customHeight="1" x14ac:dyDescent="0.25">
      <c r="W202" t="s">
        <v>17</v>
      </c>
    </row>
    <row r="214" spans="17:17" ht="17.100000000000001" customHeight="1" x14ac:dyDescent="0.25">
      <c r="Q214" t="s">
        <v>17</v>
      </c>
    </row>
    <row r="234" spans="4:4" ht="17.100000000000001" customHeight="1" x14ac:dyDescent="0.25">
      <c r="D234" s="1" t="s">
        <v>16</v>
      </c>
    </row>
  </sheetData>
  <phoneticPr fontId="1" type="noConversion"/>
  <pageMargins left="0.14000000000000001" right="0.09" top="0.69" bottom="0.68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 GENERALI COMUNE VITTORIA</vt:lpstr>
      <vt:lpstr>grafici</vt:lpstr>
      <vt:lpstr>Foglio1</vt:lpstr>
      <vt:lpstr>grafici!Area_stampa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utente</cp:lastModifiedBy>
  <cp:lastPrinted>2019-07-01T09:43:07Z</cp:lastPrinted>
  <dcterms:created xsi:type="dcterms:W3CDTF">2009-08-25T09:41:51Z</dcterms:created>
  <dcterms:modified xsi:type="dcterms:W3CDTF">2021-02-09T10:47:19Z</dcterms:modified>
</cp:coreProperties>
</file>