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40" windowHeight="6540" tabRatio="601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<sst xmlns="http://schemas.openxmlformats.org/spreadsheetml/2006/main" count="101" uniqueCount="84">
  <si>
    <t>cognome</t>
  </si>
  <si>
    <t>nome</t>
  </si>
  <si>
    <t>data nascita</t>
  </si>
  <si>
    <t>graduatoria</t>
  </si>
  <si>
    <t>Totale
complessivo punti
max 100</t>
  </si>
  <si>
    <t xml:space="preserve">punteggio
</t>
  </si>
  <si>
    <t>A</t>
  </si>
  <si>
    <t>B</t>
  </si>
  <si>
    <t>C</t>
  </si>
  <si>
    <t>G</t>
  </si>
  <si>
    <t>H</t>
  </si>
  <si>
    <t>I</t>
  </si>
  <si>
    <t>J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</si>
  <si>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</si>
  <si>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</si>
  <si>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</si>
  <si>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</si>
  <si>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</si>
  <si>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</si>
  <si>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</si>
  <si>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</si>
  <si>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</si>
  <si>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D </t>
  </si>
  <si>
    <t>punteggio totale
 titoli 
profession.
max 30</t>
  </si>
  <si>
    <t>punti
max
 20</t>
  </si>
  <si>
    <t>punti
max
 30</t>
  </si>
  <si>
    <t>TITOLI FORMATIVI 2</t>
  </si>
  <si>
    <t>punteggio totale
 titoli di servizio
max 30</t>
  </si>
  <si>
    <r>
      <t xml:space="preserve">3b </t>
    </r>
    <r>
      <rPr>
        <sz val="8"/>
        <rFont val="Arial"/>
        <family val="2"/>
      </rPr>
      <t xml:space="preserve">
n.ro mesi 
servizio 
in qualif.
pari - </t>
    </r>
    <r>
      <rPr>
        <u val="single"/>
        <sz val="8"/>
        <rFont val="Arial"/>
        <family val="2"/>
      </rPr>
      <t>durata
non inf. 
a 3 mesi</t>
    </r>
    <r>
      <rPr>
        <sz val="8"/>
        <rFont val="Arial"/>
        <family val="2"/>
      </rPr>
      <t xml:space="preserve"> </t>
    </r>
  </si>
  <si>
    <t xml:space="preserve">                   TITOLI DI SERVIZIO  </t>
  </si>
  <si>
    <r>
      <t xml:space="preserve">   TITOLI DI STUDIO                  
       </t>
    </r>
    <r>
      <rPr>
        <b/>
        <i/>
        <sz val="8"/>
        <rFont val="Arial"/>
        <family val="2"/>
      </rPr>
      <t xml:space="preserve"> </t>
    </r>
  </si>
  <si>
    <r>
      <t xml:space="preserve">
</t>
    </r>
    <r>
      <rPr>
        <b/>
        <sz val="8"/>
        <rFont val="Arial"/>
        <family val="2"/>
      </rPr>
      <t>1a</t>
    </r>
    <r>
      <rPr>
        <sz val="8"/>
        <rFont val="Arial"/>
        <family val="2"/>
      </rPr>
      <t xml:space="preserve">
licenza di scuola elementare
</t>
    </r>
    <r>
      <rPr>
        <b/>
        <sz val="8"/>
        <rFont val="Arial"/>
        <family val="2"/>
      </rPr>
      <t>(SI = 1)</t>
    </r>
  </si>
  <si>
    <r>
      <t xml:space="preserve">
</t>
    </r>
    <r>
      <rPr>
        <b/>
        <sz val="8"/>
        <rFont val="Arial"/>
        <family val="2"/>
      </rPr>
      <t>1b</t>
    </r>
    <r>
      <rPr>
        <sz val="8"/>
        <rFont val="Arial"/>
        <family val="2"/>
      </rPr>
      <t xml:space="preserve">
diploma di scuola media inferiore
</t>
    </r>
    <r>
      <rPr>
        <b/>
        <sz val="8"/>
        <rFont val="Arial"/>
        <family val="2"/>
      </rPr>
      <t>(SI = 1)</t>
    </r>
  </si>
  <si>
    <r>
      <t xml:space="preserve">
</t>
    </r>
    <r>
      <rPr>
        <b/>
        <sz val="8"/>
        <rFont val="Arial"/>
        <family val="2"/>
      </rPr>
      <t>2</t>
    </r>
    <r>
      <rPr>
        <sz val="8"/>
        <rFont val="Arial"/>
        <family val="2"/>
      </rPr>
      <t xml:space="preserve">n.ro mesi 
corsi 
</t>
    </r>
    <r>
      <rPr>
        <u val="single"/>
        <sz val="8"/>
        <rFont val="Arial"/>
        <family val="2"/>
      </rPr>
      <t>non inf. 
a 3 mesi</t>
    </r>
    <r>
      <rPr>
        <sz val="8"/>
        <rFont val="Arial"/>
        <family val="2"/>
      </rPr>
      <t xml:space="preserve">
(</t>
    </r>
    <r>
      <rPr>
        <b/>
        <sz val="8"/>
        <rFont val="Arial"/>
        <family val="2"/>
      </rPr>
      <t xml:space="preserve"> max 150 mesi)</t>
    </r>
  </si>
  <si>
    <r>
      <t xml:space="preserve">
</t>
    </r>
    <r>
      <rPr>
        <b/>
        <sz val="8"/>
        <rFont val="Arial"/>
        <family val="2"/>
      </rPr>
      <t>3a</t>
    </r>
    <r>
      <rPr>
        <sz val="8"/>
        <rFont val="Arial"/>
        <family val="2"/>
      </rPr>
      <t xml:space="preserve">
n.ro mesi 
servizio 
in qualif.
inferiore </t>
    </r>
    <r>
      <rPr>
        <u val="single"/>
        <sz val="8"/>
        <rFont val="Arial"/>
        <family val="2"/>
      </rPr>
      <t>durata
non inf. a 3 mes</t>
    </r>
    <r>
      <rPr>
        <sz val="8"/>
        <rFont val="Arial"/>
        <family val="2"/>
      </rPr>
      <t xml:space="preserve">i
</t>
    </r>
    <r>
      <rPr>
        <b/>
        <sz val="8"/>
        <rFont val="Arial"/>
        <family val="2"/>
      </rPr>
      <t>(max 200 mesi</t>
    </r>
    <r>
      <rPr>
        <sz val="8"/>
        <rFont val="Arial"/>
        <family val="2"/>
      </rPr>
      <t>)</t>
    </r>
  </si>
  <si>
    <r>
      <t xml:space="preserve"> 3c</t>
    </r>
    <r>
      <rPr>
        <sz val="8"/>
        <rFont val="Arial"/>
        <family val="2"/>
      </rPr>
      <t xml:space="preserve">
n.ro mesi servizio militare
</t>
    </r>
  </si>
  <si>
    <t>Castellino</t>
  </si>
  <si>
    <t>Giovanni</t>
  </si>
  <si>
    <t>Masserotti</t>
  </si>
  <si>
    <t>Giuseppe</t>
  </si>
  <si>
    <t>Orsini</t>
  </si>
  <si>
    <t>Giorgio</t>
  </si>
  <si>
    <t>Vacirca</t>
  </si>
  <si>
    <t xml:space="preserve">Pulvirenti </t>
  </si>
  <si>
    <t>Gianfranco</t>
  </si>
  <si>
    <t>Spataro</t>
  </si>
  <si>
    <t>Luca</t>
  </si>
  <si>
    <t>Massaro</t>
  </si>
  <si>
    <t>Alessandro</t>
  </si>
  <si>
    <t xml:space="preserve">Di Noto </t>
  </si>
  <si>
    <t xml:space="preserve">D' Amato </t>
  </si>
  <si>
    <t>Dario</t>
  </si>
  <si>
    <t>Romano</t>
  </si>
  <si>
    <t>Gaetano</t>
  </si>
  <si>
    <t>Buggea</t>
  </si>
  <si>
    <t>Sebastiano</t>
  </si>
  <si>
    <t>Mangione</t>
  </si>
  <si>
    <t>Enzo</t>
  </si>
  <si>
    <t xml:space="preserve">Carfi' </t>
  </si>
  <si>
    <t>Casano</t>
  </si>
  <si>
    <t>Carlo</t>
  </si>
  <si>
    <t>Di Vita</t>
  </si>
  <si>
    <t>Angelo</t>
  </si>
  <si>
    <t>Dezio</t>
  </si>
  <si>
    <t>NON RESIDENTE NEL COMUNE DI VITTORIA</t>
  </si>
  <si>
    <t>note</t>
  </si>
  <si>
    <t xml:space="preserve">Residente a Ragusa </t>
  </si>
  <si>
    <t>PRECEDE PER N.2 FIGLI A CARICO</t>
  </si>
  <si>
    <t>PRECEDE PER N.  1 FIGLIO A CARICO</t>
  </si>
  <si>
    <t>PRECEDE PER   INVALIDITA'</t>
  </si>
  <si>
    <t>PRECEDE PER ETA'</t>
  </si>
  <si>
    <t xml:space="preserve">I COMPONENTI </t>
  </si>
  <si>
    <t>Rosario</t>
  </si>
  <si>
    <t>Stracquadaino</t>
  </si>
  <si>
    <t>PRECEDE PER N.3 FIGLI A CARICO</t>
  </si>
  <si>
    <t>PRECEDE PER ETA' + 2 FIGLI</t>
  </si>
  <si>
    <t>Traina</t>
  </si>
  <si>
    <t>Giombattista</t>
  </si>
  <si>
    <t>Mussolino</t>
  </si>
  <si>
    <t>Carmelo</t>
  </si>
  <si>
    <t>Guastella</t>
  </si>
  <si>
    <t xml:space="preserve">ELENCO C PROFILO PROF.LE  "OPERAIO DEI SERVIZI  MANUT." - TINTEGGIATORE CAT. A                                                                                                                                    </t>
  </si>
  <si>
    <t>PREC.PER ETA'</t>
  </si>
  <si>
    <t>ALLEGATO AL VERBALE N.4 DEL   07/11/2017  (graduatoria definitiva)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</si>
</sst>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</numFmts>
  <fonts count="30">
    <font>
      <sz val="10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5" fillId="22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2" fontId="3" fillId="0" borderId="16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14" fontId="2" fillId="0" borderId="16" xfId="0" applyNumberFormat="1" applyFon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31" xfId="0" applyFont="1" applyBorder="1" applyAlignment="1">
      <alignment wrapText="1"/>
    </xf>
    <xf numFmtId="0" fontId="2" fillId="0" borderId="26" xfId="0" applyFont="1" applyBorder="1" applyAlignment="1">
      <alignment/>
    </xf>
    <xf numFmtId="14" fontId="2" fillId="0" borderId="26" xfId="0" applyNumberFormat="1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0" borderId="36" xfId="0" applyFont="1" applyBorder="1" applyAlignment="1">
      <alignment/>
    </xf>
    <xf numFmtId="14" fontId="2" fillId="0" borderId="36" xfId="0" applyNumberFormat="1" applyFont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26" fillId="0" borderId="41" xfId="0" applyFont="1" applyBorder="1" applyAlignment="1">
      <alignment horizontal="center" wrapText="1"/>
    </xf>
    <xf numFmtId="0" fontId="28" fillId="0" borderId="23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3" fontId="3" fillId="0" borderId="22" xfId="45" applyFont="1" applyBorder="1" applyAlignment="1">
      <alignment/>
    </xf>
    <xf numFmtId="43" fontId="3" fillId="0" borderId="20" xfId="45" applyFont="1" applyFill="1" applyBorder="1" applyAlignment="1">
      <alignment horizontal="center" wrapText="1"/>
    </xf>
    <xf numFmtId="43" fontId="2" fillId="0" borderId="42" xfId="45" applyFont="1" applyFill="1" applyBorder="1" applyAlignment="1">
      <alignment horizontal="center" vertical="center" wrapText="1"/>
    </xf>
    <xf numFmtId="43" fontId="2" fillId="0" borderId="43" xfId="45" applyFont="1" applyFill="1" applyBorder="1" applyAlignment="1">
      <alignment horizontal="center" wrapText="1"/>
    </xf>
    <xf numFmtId="43" fontId="2" fillId="0" borderId="19" xfId="45" applyFont="1" applyFill="1" applyBorder="1" applyAlignment="1">
      <alignment horizontal="center" vertical="center"/>
    </xf>
    <xf numFmtId="43" fontId="2" fillId="0" borderId="34" xfId="45" applyFont="1" applyFill="1" applyBorder="1" applyAlignment="1">
      <alignment horizontal="center" vertical="center"/>
    </xf>
    <xf numFmtId="43" fontId="2" fillId="0" borderId="30" xfId="45" applyFont="1" applyFill="1" applyBorder="1" applyAlignment="1">
      <alignment horizontal="center" vertical="center"/>
    </xf>
    <xf numFmtId="43" fontId="2" fillId="0" borderId="20" xfId="45" applyFont="1" applyFill="1" applyBorder="1" applyAlignment="1">
      <alignment horizontal="center" vertical="center"/>
    </xf>
    <xf numFmtId="43" fontId="2" fillId="0" borderId="39" xfId="45" applyFont="1" applyFill="1" applyBorder="1" applyAlignment="1">
      <alignment horizontal="center" vertical="center"/>
    </xf>
    <xf numFmtId="43" fontId="3" fillId="0" borderId="0" xfId="45" applyFont="1" applyAlignment="1">
      <alignment/>
    </xf>
    <xf numFmtId="43" fontId="0" fillId="0" borderId="0" xfId="45" applyFont="1" applyAlignment="1">
      <alignment/>
    </xf>
    <xf numFmtId="43" fontId="0" fillId="0" borderId="0" xfId="45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67"/>
  <sheetViews>
    <sheetView tabSelected="1" zoomScalePageLayoutView="0" workbookViewId="0" topLeftCell="A1">
      <selection activeCell="A1" sqref="A1:U37"/>
    </sheetView>
  </sheetViews>
  <sheetFormatPr defaultColWidth="9.140625" defaultRowHeight="12.75"/>
  <cols>
    <col min="1" max="1" width="3.8515625" style="0" customWidth="1"/>
    <col min="2" max="2" width="11.8515625" style="0" customWidth="1"/>
    <col min="3" max="3" width="11.140625" style="0" customWidth="1"/>
    <col min="4" max="4" width="9.421875" style="0" customWidth="1"/>
    <col min="5" max="5" width="2.00390625" style="7" customWidth="1"/>
    <col min="6" max="6" width="3.00390625" style="12" customWidth="1"/>
    <col min="7" max="7" width="3.00390625" style="7" customWidth="1"/>
    <col min="8" max="8" width="4.140625" style="7" customWidth="1"/>
    <col min="9" max="9" width="4.8515625" style="7" customWidth="1"/>
    <col min="10" max="10" width="6.140625" style="7" hidden="1" customWidth="1"/>
    <col min="11" max="11" width="4.57421875" style="7" customWidth="1"/>
    <col min="12" max="12" width="3.57421875" style="7" customWidth="1"/>
    <col min="13" max="13" width="5.140625" style="7" hidden="1" customWidth="1"/>
    <col min="14" max="14" width="4.28125" style="7" customWidth="1"/>
    <col min="15" max="15" width="3.8515625" style="7" customWidth="1"/>
    <col min="16" max="16" width="4.00390625" style="7" customWidth="1"/>
    <col min="17" max="17" width="3.7109375" style="0" customWidth="1"/>
    <col min="18" max="18" width="6.57421875" style="0" hidden="1" customWidth="1"/>
    <col min="19" max="19" width="4.57421875" style="0" customWidth="1"/>
    <col min="20" max="20" width="5.8515625" style="127" customWidth="1"/>
    <col min="21" max="21" width="11.57421875" style="5" customWidth="1"/>
  </cols>
  <sheetData>
    <row r="1" spans="1:21" ht="13.5" thickBot="1">
      <c r="A1" s="131" t="s">
        <v>83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3"/>
    </row>
    <row r="2" spans="1:21" s="1" customFormat="1" ht="30.75" customHeight="1" thickBot="1">
      <c r="A2" s="134" t="s">
        <v>81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6"/>
    </row>
    <row r="3" spans="1:28" s="1" customFormat="1" ht="51.75" customHeight="1" thickBot="1">
      <c r="A3" s="26"/>
      <c r="B3" s="137"/>
      <c r="C3" s="137"/>
      <c r="D3" s="138"/>
      <c r="E3" s="134" t="s">
        <v>30</v>
      </c>
      <c r="F3" s="135"/>
      <c r="G3" s="135"/>
      <c r="H3" s="136"/>
      <c r="I3" s="134" t="s">
        <v>26</v>
      </c>
      <c r="J3" s="135"/>
      <c r="K3" s="139"/>
      <c r="L3" s="140" t="s">
        <v>29</v>
      </c>
      <c r="M3" s="141"/>
      <c r="N3" s="142"/>
      <c r="O3" s="142"/>
      <c r="P3" s="142"/>
      <c r="Q3" s="142"/>
      <c r="R3" s="142"/>
      <c r="S3" s="143"/>
      <c r="T3" s="116"/>
      <c r="U3" s="38"/>
      <c r="V3" s="2"/>
      <c r="W3" s="2"/>
      <c r="X3" s="2"/>
      <c r="Y3" s="2"/>
      <c r="Z3" s="2"/>
      <c r="AA3" s="2"/>
      <c r="AB3" s="2"/>
    </row>
    <row r="4" spans="1:28" s="1" customFormat="1" ht="12.75" customHeight="1" thickBot="1">
      <c r="A4" s="24" t="s">
        <v>6</v>
      </c>
      <c r="B4" s="25" t="s">
        <v>7</v>
      </c>
      <c r="C4" s="25" t="s">
        <v>8</v>
      </c>
      <c r="D4" s="25" t="s">
        <v>22</v>
      </c>
      <c r="E4" s="27" t="s">
        <v>9</v>
      </c>
      <c r="F4" s="28" t="s">
        <v>10</v>
      </c>
      <c r="G4" s="29" t="s">
        <v>11</v>
      </c>
      <c r="H4" s="30" t="s">
        <v>12</v>
      </c>
      <c r="I4" s="31" t="s">
        <v>13</v>
      </c>
      <c r="J4" s="32"/>
      <c r="K4" s="33" t="s">
        <v>14</v>
      </c>
      <c r="L4" s="34" t="s">
        <v>15</v>
      </c>
      <c r="M4" s="27"/>
      <c r="N4" s="28" t="s">
        <v>16</v>
      </c>
      <c r="O4" s="29" t="s">
        <v>17</v>
      </c>
      <c r="P4" s="29" t="s">
        <v>18</v>
      </c>
      <c r="Q4" s="35" t="s">
        <v>19</v>
      </c>
      <c r="R4" s="36"/>
      <c r="S4" s="37" t="s">
        <v>20</v>
      </c>
      <c r="T4" s="117" t="s">
        <v>21</v>
      </c>
      <c r="U4" s="39"/>
      <c r="V4" s="2"/>
      <c r="W4" s="2"/>
      <c r="X4" s="2"/>
      <c r="Y4" s="2"/>
      <c r="Z4" s="2"/>
      <c r="AA4" s="2"/>
      <c r="AB4" s="2"/>
    </row>
    <row r="5" spans="1:28" s="1" customFormat="1" ht="102" customHeight="1" thickBot="1">
      <c r="A5" s="20" t="s">
        <v>3</v>
      </c>
      <c r="B5" s="21" t="s">
        <v>0</v>
      </c>
      <c r="C5" s="22" t="s">
        <v>1</v>
      </c>
      <c r="D5" s="21" t="s">
        <v>2</v>
      </c>
      <c r="E5" s="19" t="s">
        <v>31</v>
      </c>
      <c r="F5" s="3" t="s">
        <v>5</v>
      </c>
      <c r="G5" s="10" t="s">
        <v>32</v>
      </c>
      <c r="H5" s="3" t="s">
        <v>5</v>
      </c>
      <c r="I5" s="9" t="s">
        <v>33</v>
      </c>
      <c r="J5" s="11">
        <v>0.2</v>
      </c>
      <c r="K5" s="4" t="s">
        <v>23</v>
      </c>
      <c r="L5" s="42" t="s">
        <v>34</v>
      </c>
      <c r="M5" s="43">
        <v>0.1</v>
      </c>
      <c r="N5" s="44" t="s">
        <v>24</v>
      </c>
      <c r="O5" s="45" t="s">
        <v>28</v>
      </c>
      <c r="P5" s="45" t="s">
        <v>35</v>
      </c>
      <c r="Q5" s="44" t="s">
        <v>25</v>
      </c>
      <c r="R5" s="44">
        <v>0.15</v>
      </c>
      <c r="S5" s="46" t="s">
        <v>27</v>
      </c>
      <c r="T5" s="118" t="s">
        <v>4</v>
      </c>
      <c r="U5" s="47" t="s">
        <v>65</v>
      </c>
      <c r="V5" s="2"/>
      <c r="W5" s="2"/>
      <c r="X5" s="2"/>
      <c r="Y5" s="2"/>
      <c r="Z5" s="2"/>
      <c r="AA5" s="2"/>
      <c r="AB5" s="2"/>
    </row>
    <row r="6" spans="1:28" s="48" customFormat="1" ht="29.25" customHeight="1" thickBot="1">
      <c r="A6" s="60">
        <v>1</v>
      </c>
      <c r="B6" s="25" t="s">
        <v>73</v>
      </c>
      <c r="C6" s="61" t="s">
        <v>72</v>
      </c>
      <c r="D6" s="62">
        <v>19728</v>
      </c>
      <c r="E6" s="63"/>
      <c r="F6" s="64">
        <v>0</v>
      </c>
      <c r="G6" s="65">
        <v>1</v>
      </c>
      <c r="H6" s="64">
        <v>20</v>
      </c>
      <c r="I6" s="66">
        <v>0</v>
      </c>
      <c r="J6" s="67"/>
      <c r="K6" s="68">
        <v>0</v>
      </c>
      <c r="L6" s="69">
        <v>0</v>
      </c>
      <c r="M6" s="69"/>
      <c r="N6" s="70">
        <v>0</v>
      </c>
      <c r="O6" s="71">
        <v>43</v>
      </c>
      <c r="P6" s="71">
        <v>4</v>
      </c>
      <c r="Q6" s="72">
        <v>7.05</v>
      </c>
      <c r="R6" s="70"/>
      <c r="S6" s="73">
        <v>47</v>
      </c>
      <c r="T6" s="119">
        <v>27.05</v>
      </c>
      <c r="U6" s="110"/>
      <c r="V6" s="41"/>
      <c r="W6" s="41"/>
      <c r="X6" s="41"/>
      <c r="Y6" s="41"/>
      <c r="Z6" s="41"/>
      <c r="AA6" s="41"/>
      <c r="AB6" s="41"/>
    </row>
    <row r="7" spans="1:28" s="48" customFormat="1" ht="29.25" customHeight="1" thickBot="1">
      <c r="A7" s="60">
        <v>2</v>
      </c>
      <c r="B7" s="109" t="s">
        <v>80</v>
      </c>
      <c r="C7" s="61" t="s">
        <v>79</v>
      </c>
      <c r="D7" s="62">
        <v>34543</v>
      </c>
      <c r="E7" s="63"/>
      <c r="F7" s="50">
        <f>E7*15</f>
        <v>0</v>
      </c>
      <c r="G7" s="51">
        <v>1</v>
      </c>
      <c r="H7" s="50">
        <f>G7*20</f>
        <v>20</v>
      </c>
      <c r="I7" s="52">
        <v>35</v>
      </c>
      <c r="J7" s="53">
        <f>I7*0.2</f>
        <v>7</v>
      </c>
      <c r="K7" s="54">
        <f>IF(J7&gt;30,30,J7)</f>
        <v>7</v>
      </c>
      <c r="L7" s="52">
        <v>0</v>
      </c>
      <c r="M7" s="55">
        <f>L7*0.1</f>
        <v>0</v>
      </c>
      <c r="N7" s="56">
        <f>IF(M7&gt;20,20,M7)</f>
        <v>0</v>
      </c>
      <c r="O7" s="51">
        <v>0</v>
      </c>
      <c r="P7" s="57">
        <v>0</v>
      </c>
      <c r="Q7" s="58">
        <f>O7+P7</f>
        <v>0</v>
      </c>
      <c r="R7" s="58">
        <f>Q7*0.15</f>
        <v>0</v>
      </c>
      <c r="S7" s="59">
        <f>IF(R7&gt;30,30,R7)</f>
        <v>0</v>
      </c>
      <c r="T7" s="120">
        <f>F7+H7+K7+N7+S7</f>
        <v>27</v>
      </c>
      <c r="U7" s="111"/>
      <c r="V7" s="41"/>
      <c r="W7" s="41"/>
      <c r="X7" s="41"/>
      <c r="Y7" s="41"/>
      <c r="Z7" s="41"/>
      <c r="AA7" s="41"/>
      <c r="AB7" s="41"/>
    </row>
    <row r="8" spans="1:28" s="14" customFormat="1" ht="25.5" customHeight="1" thickBot="1">
      <c r="A8" s="60">
        <v>3</v>
      </c>
      <c r="B8" s="74" t="s">
        <v>50</v>
      </c>
      <c r="C8" s="74" t="s">
        <v>51</v>
      </c>
      <c r="D8" s="75">
        <v>27109</v>
      </c>
      <c r="E8" s="76"/>
      <c r="F8" s="56">
        <f aca="true" t="shared" si="0" ref="F8:F25">E8*15</f>
        <v>0</v>
      </c>
      <c r="G8" s="58">
        <v>1</v>
      </c>
      <c r="H8" s="56">
        <f aca="true" t="shared" si="1" ref="H8:H15">G8*20</f>
        <v>20</v>
      </c>
      <c r="I8" s="77">
        <v>8</v>
      </c>
      <c r="J8" s="78">
        <f aca="true" t="shared" si="2" ref="J8:J25">I8*0.2</f>
        <v>1.6</v>
      </c>
      <c r="K8" s="79">
        <f aca="true" t="shared" si="3" ref="K8:K25">IF(J8&gt;30,30,J8)</f>
        <v>1.6</v>
      </c>
      <c r="L8" s="77">
        <v>0</v>
      </c>
      <c r="M8" s="80">
        <f aca="true" t="shared" si="4" ref="M8:M25">L8*0.1</f>
        <v>0</v>
      </c>
      <c r="N8" s="56">
        <f aca="true" t="shared" si="5" ref="N8:N25">IF(M8&gt;20,20,M8)</f>
        <v>0</v>
      </c>
      <c r="O8" s="58">
        <v>0</v>
      </c>
      <c r="P8" s="81">
        <v>11</v>
      </c>
      <c r="Q8" s="58">
        <f aca="true" t="shared" si="6" ref="Q8:Q25">O8+P8</f>
        <v>11</v>
      </c>
      <c r="R8" s="58">
        <f aca="true" t="shared" si="7" ref="R8:R25">Q8*0.15</f>
        <v>1.65</v>
      </c>
      <c r="S8" s="82">
        <f aca="true" t="shared" si="8" ref="S8:S25">IF(R8&gt;30,30,R8)</f>
        <v>1.65</v>
      </c>
      <c r="T8" s="121">
        <f aca="true" t="shared" si="9" ref="T8:T25">F8+H8+K8+N8+S8</f>
        <v>23.25</v>
      </c>
      <c r="U8" s="83"/>
      <c r="V8" s="13"/>
      <c r="W8" s="13"/>
      <c r="X8" s="13"/>
      <c r="Y8" s="13"/>
      <c r="Z8" s="13"/>
      <c r="AA8" s="13"/>
      <c r="AB8" s="13"/>
    </row>
    <row r="9" spans="1:28" s="14" customFormat="1" ht="40.5" customHeight="1" thickBot="1">
      <c r="A9" s="60">
        <v>4</v>
      </c>
      <c r="B9" s="84" t="s">
        <v>56</v>
      </c>
      <c r="C9" s="84" t="s">
        <v>57</v>
      </c>
      <c r="D9" s="85">
        <v>28944</v>
      </c>
      <c r="E9" s="49"/>
      <c r="F9" s="50">
        <f>E9*15</f>
        <v>0</v>
      </c>
      <c r="G9" s="51">
        <v>1</v>
      </c>
      <c r="H9" s="50">
        <f>G9*20</f>
        <v>20</v>
      </c>
      <c r="I9" s="52">
        <v>0</v>
      </c>
      <c r="J9" s="53">
        <f>I9*0.2</f>
        <v>0</v>
      </c>
      <c r="K9" s="54">
        <f>IF(J9&gt;30,30,J9)</f>
        <v>0</v>
      </c>
      <c r="L9" s="52">
        <v>0</v>
      </c>
      <c r="M9" s="55">
        <f>L9*0.1</f>
        <v>0</v>
      </c>
      <c r="N9" s="56">
        <f>IF(M9&gt;20,20,M9)</f>
        <v>0</v>
      </c>
      <c r="O9" s="51">
        <v>0</v>
      </c>
      <c r="P9" s="57">
        <v>0</v>
      </c>
      <c r="Q9" s="58">
        <f>O9+P9</f>
        <v>0</v>
      </c>
      <c r="R9" s="58">
        <f>Q9*0.15</f>
        <v>0</v>
      </c>
      <c r="S9" s="54">
        <f>IF(R9&gt;30,30,R9)</f>
        <v>0</v>
      </c>
      <c r="T9" s="122">
        <f>F9+H9+K9+N9+S9</f>
        <v>20</v>
      </c>
      <c r="U9" s="86" t="s">
        <v>74</v>
      </c>
      <c r="V9" s="13"/>
      <c r="W9" s="13"/>
      <c r="X9" s="13"/>
      <c r="Y9" s="13"/>
      <c r="Z9" s="13"/>
      <c r="AA9" s="13"/>
      <c r="AB9" s="13"/>
    </row>
    <row r="10" spans="1:202" s="16" customFormat="1" ht="31.5" customHeight="1">
      <c r="A10" s="60">
        <v>5</v>
      </c>
      <c r="B10" s="84" t="s">
        <v>52</v>
      </c>
      <c r="C10" s="84" t="s">
        <v>53</v>
      </c>
      <c r="D10" s="85">
        <v>31318</v>
      </c>
      <c r="E10" s="49"/>
      <c r="F10" s="50">
        <f t="shared" si="0"/>
        <v>0</v>
      </c>
      <c r="G10" s="51">
        <v>1</v>
      </c>
      <c r="H10" s="50">
        <f t="shared" si="1"/>
        <v>20</v>
      </c>
      <c r="I10" s="52">
        <v>0</v>
      </c>
      <c r="J10" s="53">
        <f t="shared" si="2"/>
        <v>0</v>
      </c>
      <c r="K10" s="54">
        <f t="shared" si="3"/>
        <v>0</v>
      </c>
      <c r="L10" s="52">
        <v>0</v>
      </c>
      <c r="M10" s="55">
        <f t="shared" si="4"/>
        <v>0</v>
      </c>
      <c r="N10" s="56">
        <f t="shared" si="5"/>
        <v>0</v>
      </c>
      <c r="O10" s="51">
        <v>0</v>
      </c>
      <c r="P10" s="57">
        <v>0</v>
      </c>
      <c r="Q10" s="58">
        <f t="shared" si="6"/>
        <v>0</v>
      </c>
      <c r="R10" s="58">
        <f t="shared" si="7"/>
        <v>0</v>
      </c>
      <c r="S10" s="59">
        <f t="shared" si="8"/>
        <v>0</v>
      </c>
      <c r="T10" s="123">
        <f t="shared" si="9"/>
        <v>20</v>
      </c>
      <c r="U10" s="87" t="s">
        <v>75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s="16" customFormat="1" ht="25.5" customHeight="1">
      <c r="A11" s="60">
        <v>6</v>
      </c>
      <c r="B11" s="84" t="s">
        <v>78</v>
      </c>
      <c r="C11" s="84" t="s">
        <v>39</v>
      </c>
      <c r="D11" s="85">
        <v>26201</v>
      </c>
      <c r="E11" s="49"/>
      <c r="F11" s="50">
        <f t="shared" si="0"/>
        <v>0</v>
      </c>
      <c r="G11" s="112">
        <v>1</v>
      </c>
      <c r="H11" s="50">
        <f t="shared" si="1"/>
        <v>20</v>
      </c>
      <c r="I11" s="113">
        <v>0</v>
      </c>
      <c r="J11" s="114">
        <f t="shared" si="2"/>
        <v>0</v>
      </c>
      <c r="K11" s="54">
        <f t="shared" si="3"/>
        <v>0</v>
      </c>
      <c r="L11" s="113">
        <v>0</v>
      </c>
      <c r="M11" s="80">
        <f t="shared" si="4"/>
        <v>0</v>
      </c>
      <c r="N11" s="56">
        <f t="shared" si="5"/>
        <v>0</v>
      </c>
      <c r="O11" s="112">
        <v>0</v>
      </c>
      <c r="P11" s="115">
        <v>0</v>
      </c>
      <c r="Q11" s="58">
        <f t="shared" si="6"/>
        <v>0</v>
      </c>
      <c r="R11" s="58">
        <f t="shared" si="7"/>
        <v>0</v>
      </c>
      <c r="S11" s="59">
        <f t="shared" si="8"/>
        <v>0</v>
      </c>
      <c r="T11" s="123">
        <f t="shared" si="9"/>
        <v>20</v>
      </c>
      <c r="U11" s="87" t="s">
        <v>75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</row>
    <row r="12" spans="1:28" s="14" customFormat="1" ht="37.5" customHeight="1">
      <c r="A12" s="60">
        <v>7</v>
      </c>
      <c r="B12" s="84" t="s">
        <v>42</v>
      </c>
      <c r="C12" s="84" t="s">
        <v>37</v>
      </c>
      <c r="D12" s="85">
        <v>24283</v>
      </c>
      <c r="E12" s="49"/>
      <c r="F12" s="50">
        <f t="shared" si="0"/>
        <v>0</v>
      </c>
      <c r="G12" s="51">
        <v>1</v>
      </c>
      <c r="H12" s="50">
        <f t="shared" si="1"/>
        <v>20</v>
      </c>
      <c r="I12" s="52">
        <v>0</v>
      </c>
      <c r="J12" s="53">
        <f t="shared" si="2"/>
        <v>0</v>
      </c>
      <c r="K12" s="54">
        <f t="shared" si="3"/>
        <v>0</v>
      </c>
      <c r="L12" s="52">
        <v>0</v>
      </c>
      <c r="M12" s="55">
        <f t="shared" si="4"/>
        <v>0</v>
      </c>
      <c r="N12" s="56">
        <f t="shared" si="5"/>
        <v>0</v>
      </c>
      <c r="O12" s="51">
        <v>0</v>
      </c>
      <c r="P12" s="57">
        <v>0</v>
      </c>
      <c r="Q12" s="58">
        <f t="shared" si="6"/>
        <v>0</v>
      </c>
      <c r="R12" s="58">
        <f t="shared" si="7"/>
        <v>0</v>
      </c>
      <c r="S12" s="59">
        <f t="shared" si="8"/>
        <v>0</v>
      </c>
      <c r="T12" s="123">
        <f t="shared" si="9"/>
        <v>20</v>
      </c>
      <c r="U12" s="88" t="s">
        <v>67</v>
      </c>
      <c r="V12" s="13"/>
      <c r="W12" s="13"/>
      <c r="X12" s="13"/>
      <c r="Y12" s="13"/>
      <c r="Z12" s="13"/>
      <c r="AA12" s="13"/>
      <c r="AB12" s="13"/>
    </row>
    <row r="13" spans="1:202" s="14" customFormat="1" ht="36" customHeight="1">
      <c r="A13" s="60">
        <v>8</v>
      </c>
      <c r="B13" s="89" t="s">
        <v>47</v>
      </c>
      <c r="C13" s="89" t="s">
        <v>48</v>
      </c>
      <c r="D13" s="90">
        <v>29699</v>
      </c>
      <c r="E13" s="49"/>
      <c r="F13" s="50">
        <f t="shared" si="0"/>
        <v>0</v>
      </c>
      <c r="G13" s="51">
        <v>1</v>
      </c>
      <c r="H13" s="50">
        <f t="shared" si="1"/>
        <v>20</v>
      </c>
      <c r="I13" s="52">
        <v>0</v>
      </c>
      <c r="J13" s="53">
        <f t="shared" si="2"/>
        <v>0</v>
      </c>
      <c r="K13" s="54">
        <f t="shared" si="3"/>
        <v>0</v>
      </c>
      <c r="L13" s="52">
        <v>0</v>
      </c>
      <c r="M13" s="55">
        <f t="shared" si="4"/>
        <v>0</v>
      </c>
      <c r="N13" s="56">
        <f t="shared" si="5"/>
        <v>0</v>
      </c>
      <c r="O13" s="51">
        <v>0</v>
      </c>
      <c r="P13" s="57">
        <v>0</v>
      </c>
      <c r="Q13" s="58">
        <f t="shared" si="6"/>
        <v>0</v>
      </c>
      <c r="R13" s="58">
        <f t="shared" si="7"/>
        <v>0</v>
      </c>
      <c r="S13" s="59">
        <f t="shared" si="8"/>
        <v>0</v>
      </c>
      <c r="T13" s="123">
        <f t="shared" si="9"/>
        <v>20</v>
      </c>
      <c r="U13" s="91" t="s">
        <v>68</v>
      </c>
      <c r="V13" s="17"/>
      <c r="W13" s="17"/>
      <c r="X13" s="17"/>
      <c r="Y13" s="17"/>
      <c r="Z13" s="17"/>
      <c r="AA13" s="17"/>
      <c r="AB13" s="17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</row>
    <row r="14" spans="1:202" s="14" customFormat="1" ht="23.25" customHeight="1">
      <c r="A14" s="60">
        <v>9</v>
      </c>
      <c r="B14" s="89" t="s">
        <v>54</v>
      </c>
      <c r="C14" s="89" t="s">
        <v>55</v>
      </c>
      <c r="D14" s="90">
        <v>20048</v>
      </c>
      <c r="E14" s="49"/>
      <c r="F14" s="50">
        <f t="shared" si="0"/>
        <v>0</v>
      </c>
      <c r="G14" s="51">
        <v>1</v>
      </c>
      <c r="H14" s="50">
        <f t="shared" si="1"/>
        <v>20</v>
      </c>
      <c r="I14" s="52">
        <v>0</v>
      </c>
      <c r="J14" s="53">
        <f t="shared" si="2"/>
        <v>0</v>
      </c>
      <c r="K14" s="54">
        <f t="shared" si="3"/>
        <v>0</v>
      </c>
      <c r="L14" s="52">
        <v>0</v>
      </c>
      <c r="M14" s="55">
        <f t="shared" si="4"/>
        <v>0</v>
      </c>
      <c r="N14" s="56">
        <f t="shared" si="5"/>
        <v>0</v>
      </c>
      <c r="O14" s="51">
        <v>0</v>
      </c>
      <c r="P14" s="57">
        <v>0</v>
      </c>
      <c r="Q14" s="58">
        <f t="shared" si="6"/>
        <v>0</v>
      </c>
      <c r="R14" s="58">
        <f t="shared" si="7"/>
        <v>0</v>
      </c>
      <c r="S14" s="59">
        <f t="shared" si="8"/>
        <v>0</v>
      </c>
      <c r="T14" s="123">
        <f t="shared" si="9"/>
        <v>20</v>
      </c>
      <c r="U14" s="91" t="s">
        <v>69</v>
      </c>
      <c r="V14" s="17"/>
      <c r="W14" s="17"/>
      <c r="X14" s="17"/>
      <c r="Y14" s="17"/>
      <c r="Z14" s="17"/>
      <c r="AA14" s="17"/>
      <c r="AB14" s="17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</row>
    <row r="15" spans="1:28" s="14" customFormat="1" ht="27" customHeight="1">
      <c r="A15" s="60">
        <v>10</v>
      </c>
      <c r="B15" s="92" t="s">
        <v>59</v>
      </c>
      <c r="C15" s="92" t="s">
        <v>60</v>
      </c>
      <c r="D15" s="93">
        <v>35226</v>
      </c>
      <c r="E15" s="49"/>
      <c r="F15" s="50">
        <f t="shared" si="0"/>
        <v>0</v>
      </c>
      <c r="G15" s="51">
        <v>1</v>
      </c>
      <c r="H15" s="50">
        <f t="shared" si="1"/>
        <v>20</v>
      </c>
      <c r="I15" s="52">
        <v>0</v>
      </c>
      <c r="J15" s="53">
        <f t="shared" si="2"/>
        <v>0</v>
      </c>
      <c r="K15" s="54">
        <f t="shared" si="3"/>
        <v>0</v>
      </c>
      <c r="L15" s="52">
        <v>0</v>
      </c>
      <c r="M15" s="55">
        <f t="shared" si="4"/>
        <v>0</v>
      </c>
      <c r="N15" s="56">
        <f t="shared" si="5"/>
        <v>0</v>
      </c>
      <c r="O15" s="51">
        <v>0</v>
      </c>
      <c r="P15" s="57">
        <v>0</v>
      </c>
      <c r="Q15" s="58">
        <f t="shared" si="6"/>
        <v>0</v>
      </c>
      <c r="R15" s="58">
        <f t="shared" si="7"/>
        <v>0</v>
      </c>
      <c r="S15" s="59">
        <f t="shared" si="8"/>
        <v>0</v>
      </c>
      <c r="T15" s="123">
        <f t="shared" si="9"/>
        <v>20</v>
      </c>
      <c r="U15" s="91" t="s">
        <v>70</v>
      </c>
      <c r="V15" s="13"/>
      <c r="W15" s="13"/>
      <c r="X15" s="13"/>
      <c r="Y15" s="13"/>
      <c r="Z15" s="13"/>
      <c r="AA15" s="13"/>
      <c r="AB15" s="13"/>
    </row>
    <row r="16" spans="1:28" s="14" customFormat="1" ht="27" customHeight="1">
      <c r="A16" s="60">
        <v>11</v>
      </c>
      <c r="B16" s="92" t="s">
        <v>36</v>
      </c>
      <c r="C16" s="92" t="s">
        <v>37</v>
      </c>
      <c r="D16" s="93">
        <v>33816</v>
      </c>
      <c r="E16" s="49"/>
      <c r="F16" s="50">
        <f t="shared" si="0"/>
        <v>0</v>
      </c>
      <c r="G16" s="51">
        <v>1</v>
      </c>
      <c r="H16" s="50">
        <v>20</v>
      </c>
      <c r="I16" s="52">
        <v>0</v>
      </c>
      <c r="J16" s="53">
        <f t="shared" si="2"/>
        <v>0</v>
      </c>
      <c r="K16" s="54">
        <f t="shared" si="3"/>
        <v>0</v>
      </c>
      <c r="L16" s="52">
        <v>0</v>
      </c>
      <c r="M16" s="55">
        <f t="shared" si="4"/>
        <v>0</v>
      </c>
      <c r="N16" s="56">
        <f t="shared" si="5"/>
        <v>0</v>
      </c>
      <c r="O16" s="51">
        <v>0</v>
      </c>
      <c r="P16" s="57">
        <v>0</v>
      </c>
      <c r="Q16" s="58">
        <f t="shared" si="6"/>
        <v>0</v>
      </c>
      <c r="R16" s="58">
        <f t="shared" si="7"/>
        <v>0</v>
      </c>
      <c r="S16" s="59">
        <f t="shared" si="8"/>
        <v>0</v>
      </c>
      <c r="T16" s="123">
        <f t="shared" si="9"/>
        <v>20</v>
      </c>
      <c r="U16" s="91" t="s">
        <v>70</v>
      </c>
      <c r="V16" s="13"/>
      <c r="W16" s="13"/>
      <c r="X16" s="13"/>
      <c r="Y16" s="13"/>
      <c r="Z16" s="13"/>
      <c r="AA16" s="13"/>
      <c r="AB16" s="13"/>
    </row>
    <row r="17" spans="1:28" s="14" customFormat="1" ht="26.25" customHeight="1">
      <c r="A17" s="60">
        <v>12</v>
      </c>
      <c r="B17" s="92" t="s">
        <v>45</v>
      </c>
      <c r="C17" s="92" t="s">
        <v>46</v>
      </c>
      <c r="D17" s="93">
        <v>33783</v>
      </c>
      <c r="E17" s="49"/>
      <c r="F17" s="50">
        <f t="shared" si="0"/>
        <v>0</v>
      </c>
      <c r="G17" s="51">
        <v>1</v>
      </c>
      <c r="H17" s="50">
        <f aca="true" t="shared" si="10" ref="H17:H25">G17*20</f>
        <v>20</v>
      </c>
      <c r="I17" s="52">
        <v>0</v>
      </c>
      <c r="J17" s="53">
        <f t="shared" si="2"/>
        <v>0</v>
      </c>
      <c r="K17" s="54">
        <f t="shared" si="3"/>
        <v>0</v>
      </c>
      <c r="L17" s="52">
        <v>0</v>
      </c>
      <c r="M17" s="55">
        <f t="shared" si="4"/>
        <v>0</v>
      </c>
      <c r="N17" s="56">
        <f t="shared" si="5"/>
        <v>0</v>
      </c>
      <c r="O17" s="51">
        <v>0</v>
      </c>
      <c r="P17" s="57">
        <v>0</v>
      </c>
      <c r="Q17" s="58">
        <f t="shared" si="6"/>
        <v>0</v>
      </c>
      <c r="R17" s="58">
        <f t="shared" si="7"/>
        <v>0</v>
      </c>
      <c r="S17" s="59">
        <f t="shared" si="8"/>
        <v>0</v>
      </c>
      <c r="T17" s="123">
        <f t="shared" si="9"/>
        <v>20</v>
      </c>
      <c r="U17" s="91" t="s">
        <v>70</v>
      </c>
      <c r="V17" s="13"/>
      <c r="W17" s="13"/>
      <c r="X17" s="13"/>
      <c r="Y17" s="13"/>
      <c r="Z17" s="13"/>
      <c r="AA17" s="13"/>
      <c r="AB17" s="13"/>
    </row>
    <row r="18" spans="1:28" s="14" customFormat="1" ht="24" customHeight="1">
      <c r="A18" s="60">
        <v>13</v>
      </c>
      <c r="B18" s="89" t="s">
        <v>58</v>
      </c>
      <c r="C18" s="89" t="s">
        <v>37</v>
      </c>
      <c r="D18" s="90">
        <v>31829</v>
      </c>
      <c r="E18" s="49"/>
      <c r="F18" s="50">
        <f t="shared" si="0"/>
        <v>0</v>
      </c>
      <c r="G18" s="51">
        <v>1</v>
      </c>
      <c r="H18" s="50">
        <f t="shared" si="10"/>
        <v>20</v>
      </c>
      <c r="I18" s="52">
        <v>0</v>
      </c>
      <c r="J18" s="53">
        <f t="shared" si="2"/>
        <v>0</v>
      </c>
      <c r="K18" s="54">
        <f t="shared" si="3"/>
        <v>0</v>
      </c>
      <c r="L18" s="52">
        <v>0</v>
      </c>
      <c r="M18" s="55">
        <f t="shared" si="4"/>
        <v>0</v>
      </c>
      <c r="N18" s="56">
        <f t="shared" si="5"/>
        <v>0</v>
      </c>
      <c r="O18" s="51">
        <v>0</v>
      </c>
      <c r="P18" s="57">
        <v>0</v>
      </c>
      <c r="Q18" s="58">
        <f t="shared" si="6"/>
        <v>0</v>
      </c>
      <c r="R18" s="58">
        <f t="shared" si="7"/>
        <v>0</v>
      </c>
      <c r="S18" s="59">
        <f t="shared" si="8"/>
        <v>0</v>
      </c>
      <c r="T18" s="123">
        <f t="shared" si="9"/>
        <v>20</v>
      </c>
      <c r="U18" s="91" t="s">
        <v>70</v>
      </c>
      <c r="V18" s="13"/>
      <c r="W18" s="13"/>
      <c r="X18" s="13"/>
      <c r="Y18" s="13"/>
      <c r="Z18" s="13"/>
      <c r="AA18" s="13"/>
      <c r="AB18" s="13"/>
    </row>
    <row r="19" spans="1:28" s="14" customFormat="1" ht="30.75" customHeight="1">
      <c r="A19" s="60">
        <v>14</v>
      </c>
      <c r="B19" s="84" t="s">
        <v>76</v>
      </c>
      <c r="C19" s="84" t="s">
        <v>77</v>
      </c>
      <c r="D19" s="85">
        <v>31145</v>
      </c>
      <c r="E19" s="49"/>
      <c r="F19" s="50">
        <f t="shared" si="0"/>
        <v>0</v>
      </c>
      <c r="G19" s="51">
        <v>1</v>
      </c>
      <c r="H19" s="50">
        <f t="shared" si="10"/>
        <v>20</v>
      </c>
      <c r="I19" s="52">
        <v>0</v>
      </c>
      <c r="J19" s="53">
        <f t="shared" si="2"/>
        <v>0</v>
      </c>
      <c r="K19" s="54">
        <f t="shared" si="3"/>
        <v>0</v>
      </c>
      <c r="L19" s="52">
        <v>0</v>
      </c>
      <c r="M19" s="55">
        <f t="shared" si="4"/>
        <v>0</v>
      </c>
      <c r="N19" s="56">
        <f t="shared" si="5"/>
        <v>0</v>
      </c>
      <c r="O19" s="51">
        <v>0</v>
      </c>
      <c r="P19" s="57">
        <v>0</v>
      </c>
      <c r="Q19" s="58">
        <f t="shared" si="6"/>
        <v>0</v>
      </c>
      <c r="R19" s="58">
        <f t="shared" si="7"/>
        <v>0</v>
      </c>
      <c r="S19" s="59">
        <f t="shared" si="8"/>
        <v>0</v>
      </c>
      <c r="T19" s="123">
        <f t="shared" si="9"/>
        <v>20</v>
      </c>
      <c r="U19" s="91" t="s">
        <v>82</v>
      </c>
      <c r="V19" s="13"/>
      <c r="W19" s="13"/>
      <c r="X19" s="13"/>
      <c r="Y19" s="13"/>
      <c r="Z19" s="13"/>
      <c r="AA19" s="13"/>
      <c r="AB19" s="13"/>
    </row>
    <row r="20" spans="1:28" s="14" customFormat="1" ht="29.25" customHeight="1">
      <c r="A20" s="60">
        <v>15</v>
      </c>
      <c r="B20" s="84" t="s">
        <v>61</v>
      </c>
      <c r="C20" s="84" t="s">
        <v>62</v>
      </c>
      <c r="D20" s="85">
        <v>30687</v>
      </c>
      <c r="E20" s="49"/>
      <c r="F20" s="50">
        <f t="shared" si="0"/>
        <v>0</v>
      </c>
      <c r="G20" s="51">
        <v>1</v>
      </c>
      <c r="H20" s="50">
        <f t="shared" si="10"/>
        <v>20</v>
      </c>
      <c r="I20" s="52">
        <v>0</v>
      </c>
      <c r="J20" s="53">
        <f t="shared" si="2"/>
        <v>0</v>
      </c>
      <c r="K20" s="54">
        <f t="shared" si="3"/>
        <v>0</v>
      </c>
      <c r="L20" s="52">
        <v>0</v>
      </c>
      <c r="M20" s="55">
        <f t="shared" si="4"/>
        <v>0</v>
      </c>
      <c r="N20" s="56">
        <f t="shared" si="5"/>
        <v>0</v>
      </c>
      <c r="O20" s="51">
        <v>0</v>
      </c>
      <c r="P20" s="57">
        <v>0</v>
      </c>
      <c r="Q20" s="58">
        <f t="shared" si="6"/>
        <v>0</v>
      </c>
      <c r="R20" s="58">
        <f t="shared" si="7"/>
        <v>0</v>
      </c>
      <c r="S20" s="59">
        <f t="shared" si="8"/>
        <v>0</v>
      </c>
      <c r="T20" s="123">
        <f t="shared" si="9"/>
        <v>20</v>
      </c>
      <c r="U20" s="91" t="s">
        <v>70</v>
      </c>
      <c r="V20" s="15"/>
      <c r="W20" s="13"/>
      <c r="X20" s="13"/>
      <c r="Y20" s="13"/>
      <c r="Z20" s="13"/>
      <c r="AA20" s="13"/>
      <c r="AB20" s="13"/>
    </row>
    <row r="21" spans="1:202" s="14" customFormat="1" ht="28.5" customHeight="1">
      <c r="A21" s="60">
        <v>16</v>
      </c>
      <c r="B21" s="84" t="s">
        <v>63</v>
      </c>
      <c r="C21" s="84" t="s">
        <v>37</v>
      </c>
      <c r="D21" s="85">
        <v>30667</v>
      </c>
      <c r="E21" s="94"/>
      <c r="F21" s="50">
        <f t="shared" si="0"/>
        <v>0</v>
      </c>
      <c r="G21" s="51">
        <v>1</v>
      </c>
      <c r="H21" s="50">
        <f t="shared" si="10"/>
        <v>20</v>
      </c>
      <c r="I21" s="52">
        <v>0</v>
      </c>
      <c r="J21" s="53">
        <f t="shared" si="2"/>
        <v>0</v>
      </c>
      <c r="K21" s="54">
        <f t="shared" si="3"/>
        <v>0</v>
      </c>
      <c r="L21" s="52">
        <v>0</v>
      </c>
      <c r="M21" s="55">
        <f t="shared" si="4"/>
        <v>0</v>
      </c>
      <c r="N21" s="56">
        <f t="shared" si="5"/>
        <v>0</v>
      </c>
      <c r="O21" s="51">
        <v>0</v>
      </c>
      <c r="P21" s="57">
        <v>0</v>
      </c>
      <c r="Q21" s="58">
        <f t="shared" si="6"/>
        <v>0</v>
      </c>
      <c r="R21" s="58">
        <f t="shared" si="7"/>
        <v>0</v>
      </c>
      <c r="S21" s="59">
        <f t="shared" si="8"/>
        <v>0</v>
      </c>
      <c r="T21" s="123">
        <f t="shared" si="9"/>
        <v>20</v>
      </c>
      <c r="U21" s="91" t="s">
        <v>70</v>
      </c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1" s="14" customFormat="1" ht="24.75" customHeight="1">
      <c r="A22" s="60">
        <v>17</v>
      </c>
      <c r="B22" s="89" t="s">
        <v>43</v>
      </c>
      <c r="C22" s="89" t="s">
        <v>44</v>
      </c>
      <c r="D22" s="90">
        <v>30078</v>
      </c>
      <c r="E22" s="49"/>
      <c r="F22" s="50">
        <f t="shared" si="0"/>
        <v>0</v>
      </c>
      <c r="G22" s="51">
        <v>1</v>
      </c>
      <c r="H22" s="50">
        <f t="shared" si="10"/>
        <v>20</v>
      </c>
      <c r="I22" s="52">
        <v>0</v>
      </c>
      <c r="J22" s="53">
        <f t="shared" si="2"/>
        <v>0</v>
      </c>
      <c r="K22" s="54">
        <f t="shared" si="3"/>
        <v>0</v>
      </c>
      <c r="L22" s="52">
        <v>0</v>
      </c>
      <c r="M22" s="55">
        <f t="shared" si="4"/>
        <v>0</v>
      </c>
      <c r="N22" s="56">
        <f t="shared" si="5"/>
        <v>0</v>
      </c>
      <c r="O22" s="51">
        <v>0</v>
      </c>
      <c r="P22" s="57">
        <v>0</v>
      </c>
      <c r="Q22" s="58">
        <f t="shared" si="6"/>
        <v>0</v>
      </c>
      <c r="R22" s="58">
        <f t="shared" si="7"/>
        <v>0</v>
      </c>
      <c r="S22" s="59">
        <f t="shared" si="8"/>
        <v>0</v>
      </c>
      <c r="T22" s="123">
        <f t="shared" si="9"/>
        <v>20</v>
      </c>
      <c r="U22" s="91" t="s">
        <v>70</v>
      </c>
    </row>
    <row r="23" spans="1:21" s="14" customFormat="1" ht="25.5" customHeight="1">
      <c r="A23" s="60">
        <v>18</v>
      </c>
      <c r="B23" s="84" t="s">
        <v>49</v>
      </c>
      <c r="C23" s="84" t="s">
        <v>37</v>
      </c>
      <c r="D23" s="85">
        <v>29757</v>
      </c>
      <c r="E23" s="49"/>
      <c r="F23" s="50">
        <f t="shared" si="0"/>
        <v>0</v>
      </c>
      <c r="G23" s="51">
        <v>1</v>
      </c>
      <c r="H23" s="50">
        <f t="shared" si="10"/>
        <v>20</v>
      </c>
      <c r="I23" s="52">
        <v>0</v>
      </c>
      <c r="J23" s="53">
        <f t="shared" si="2"/>
        <v>0</v>
      </c>
      <c r="K23" s="54">
        <f t="shared" si="3"/>
        <v>0</v>
      </c>
      <c r="L23" s="52">
        <v>0</v>
      </c>
      <c r="M23" s="55">
        <f t="shared" si="4"/>
        <v>0</v>
      </c>
      <c r="N23" s="56">
        <f t="shared" si="5"/>
        <v>0</v>
      </c>
      <c r="O23" s="51">
        <v>0</v>
      </c>
      <c r="P23" s="57">
        <v>0</v>
      </c>
      <c r="Q23" s="58">
        <f t="shared" si="6"/>
        <v>0</v>
      </c>
      <c r="R23" s="58">
        <f t="shared" si="7"/>
        <v>0</v>
      </c>
      <c r="S23" s="59">
        <f t="shared" si="8"/>
        <v>0</v>
      </c>
      <c r="T23" s="123">
        <f t="shared" si="9"/>
        <v>20</v>
      </c>
      <c r="U23" s="91" t="s">
        <v>70</v>
      </c>
    </row>
    <row r="24" spans="1:21" s="14" customFormat="1" ht="26.25" customHeight="1">
      <c r="A24" s="60">
        <v>19</v>
      </c>
      <c r="B24" s="89" t="s">
        <v>45</v>
      </c>
      <c r="C24" s="89" t="s">
        <v>37</v>
      </c>
      <c r="D24" s="90">
        <v>28740</v>
      </c>
      <c r="E24" s="49"/>
      <c r="F24" s="50">
        <f t="shared" si="0"/>
        <v>0</v>
      </c>
      <c r="G24" s="51">
        <v>1</v>
      </c>
      <c r="H24" s="50">
        <f t="shared" si="10"/>
        <v>20</v>
      </c>
      <c r="I24" s="52">
        <v>0</v>
      </c>
      <c r="J24" s="53">
        <f t="shared" si="2"/>
        <v>0</v>
      </c>
      <c r="K24" s="54">
        <f t="shared" si="3"/>
        <v>0</v>
      </c>
      <c r="L24" s="52">
        <v>0</v>
      </c>
      <c r="M24" s="55">
        <f t="shared" si="4"/>
        <v>0</v>
      </c>
      <c r="N24" s="56">
        <f t="shared" si="5"/>
        <v>0</v>
      </c>
      <c r="O24" s="51">
        <v>0</v>
      </c>
      <c r="P24" s="57">
        <v>0</v>
      </c>
      <c r="Q24" s="58">
        <f t="shared" si="6"/>
        <v>0</v>
      </c>
      <c r="R24" s="58">
        <f t="shared" si="7"/>
        <v>0</v>
      </c>
      <c r="S24" s="59">
        <f t="shared" si="8"/>
        <v>0</v>
      </c>
      <c r="T24" s="123">
        <f t="shared" si="9"/>
        <v>20</v>
      </c>
      <c r="U24" s="91" t="s">
        <v>70</v>
      </c>
    </row>
    <row r="25" spans="1:21" s="14" customFormat="1" ht="30.75" customHeight="1">
      <c r="A25" s="60">
        <v>20</v>
      </c>
      <c r="B25" s="84" t="s">
        <v>38</v>
      </c>
      <c r="C25" s="84" t="s">
        <v>39</v>
      </c>
      <c r="D25" s="85">
        <v>24793</v>
      </c>
      <c r="E25" s="49"/>
      <c r="F25" s="50">
        <f t="shared" si="0"/>
        <v>0</v>
      </c>
      <c r="G25" s="51">
        <v>1</v>
      </c>
      <c r="H25" s="50">
        <f t="shared" si="10"/>
        <v>20</v>
      </c>
      <c r="I25" s="52">
        <v>0</v>
      </c>
      <c r="J25" s="53">
        <f t="shared" si="2"/>
        <v>0</v>
      </c>
      <c r="K25" s="54">
        <f t="shared" si="3"/>
        <v>0</v>
      </c>
      <c r="L25" s="52">
        <v>0</v>
      </c>
      <c r="M25" s="55">
        <f t="shared" si="4"/>
        <v>0</v>
      </c>
      <c r="N25" s="56">
        <f t="shared" si="5"/>
        <v>0</v>
      </c>
      <c r="O25" s="51">
        <v>0</v>
      </c>
      <c r="P25" s="57">
        <v>0</v>
      </c>
      <c r="Q25" s="58">
        <f t="shared" si="6"/>
        <v>0</v>
      </c>
      <c r="R25" s="58">
        <f t="shared" si="7"/>
        <v>0</v>
      </c>
      <c r="S25" s="59">
        <f t="shared" si="8"/>
        <v>0</v>
      </c>
      <c r="T25" s="123">
        <f t="shared" si="9"/>
        <v>20</v>
      </c>
      <c r="U25" s="91"/>
    </row>
    <row r="26" spans="1:21" s="23" customFormat="1" ht="35.25" customHeight="1">
      <c r="A26" s="128" t="s">
        <v>64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</row>
    <row r="27" spans="1:28" s="1" customFormat="1" ht="43.5" customHeight="1" thickBot="1">
      <c r="A27" s="95">
        <v>21</v>
      </c>
      <c r="B27" s="96" t="s">
        <v>40</v>
      </c>
      <c r="C27" s="96" t="s">
        <v>41</v>
      </c>
      <c r="D27" s="97">
        <v>24886</v>
      </c>
      <c r="E27" s="98"/>
      <c r="F27" s="98">
        <f>E27*15</f>
        <v>0</v>
      </c>
      <c r="G27" s="99">
        <v>1</v>
      </c>
      <c r="H27" s="98">
        <f>G27*20</f>
        <v>20</v>
      </c>
      <c r="I27" s="100">
        <v>0</v>
      </c>
      <c r="J27" s="101">
        <f>I27*0.2</f>
        <v>0</v>
      </c>
      <c r="K27" s="102">
        <f>IF(J27&gt;30,30,J27)</f>
        <v>0</v>
      </c>
      <c r="L27" s="100">
        <v>0</v>
      </c>
      <c r="M27" s="103">
        <f>L27*0.1</f>
        <v>0</v>
      </c>
      <c r="N27" s="98">
        <f>IF(M27&gt;20,20,M27)</f>
        <v>0</v>
      </c>
      <c r="O27" s="99">
        <v>39</v>
      </c>
      <c r="P27" s="104">
        <v>11</v>
      </c>
      <c r="Q27" s="105">
        <f>O27+P27</f>
        <v>50</v>
      </c>
      <c r="R27" s="105">
        <f>Q27*0.15</f>
        <v>7.5</v>
      </c>
      <c r="S27" s="102">
        <f>IF(R27&gt;30,30,R27)</f>
        <v>7.5</v>
      </c>
      <c r="T27" s="124">
        <f>F27+H27+K27+N27+S27</f>
        <v>27.5</v>
      </c>
      <c r="U27" s="106" t="s">
        <v>66</v>
      </c>
      <c r="V27" s="2"/>
      <c r="W27" s="2"/>
      <c r="X27" s="2"/>
      <c r="Y27" s="2"/>
      <c r="Z27" s="2"/>
      <c r="AA27" s="2"/>
      <c r="AB27" s="2"/>
    </row>
    <row r="28" spans="1:21" s="1" customFormat="1" ht="27" customHeight="1">
      <c r="A28" s="40" t="s">
        <v>71</v>
      </c>
      <c r="B28" s="40"/>
      <c r="C28" s="41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T28" s="125"/>
      <c r="U28" s="6"/>
    </row>
    <row r="29" spans="5:21" s="1" customFormat="1" ht="11.25"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T29" s="125"/>
      <c r="U29" s="6"/>
    </row>
    <row r="30" spans="5:21" s="1" customFormat="1" ht="11.25"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T30" s="125"/>
      <c r="U30" s="6"/>
    </row>
    <row r="31" spans="5:21" s="1" customFormat="1" ht="11.25"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T31" s="125"/>
      <c r="U31" s="6"/>
    </row>
    <row r="32" spans="5:21" s="1" customFormat="1" ht="11.25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T32" s="125"/>
      <c r="U32" s="6"/>
    </row>
    <row r="33" spans="5:21" s="1" customFormat="1" ht="11.25"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T33" s="125"/>
      <c r="U33" s="6"/>
    </row>
    <row r="34" spans="5:21" s="1" customFormat="1" ht="11.25"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T34" s="125"/>
      <c r="U34" s="6"/>
    </row>
    <row r="35" spans="5:21" s="1" customFormat="1" ht="11.2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T35" s="125"/>
      <c r="U35" s="6"/>
    </row>
    <row r="36" spans="5:21" s="1" customFormat="1" ht="11.25"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T36" s="125"/>
      <c r="U36" s="6"/>
    </row>
    <row r="37" spans="5:21" s="1" customFormat="1" ht="11.25"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T37" s="125"/>
      <c r="U37" s="6"/>
    </row>
    <row r="38" spans="5:21" s="1" customFormat="1" ht="11.25"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T38" s="125"/>
      <c r="U38" s="6"/>
    </row>
    <row r="39" spans="5:21" s="1" customFormat="1" ht="11.25"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T39" s="125"/>
      <c r="U39" s="6"/>
    </row>
    <row r="40" spans="5:21" s="1" customFormat="1" ht="11.25"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T40" s="125"/>
      <c r="U40" s="6"/>
    </row>
    <row r="41" spans="5:21" s="1" customFormat="1" ht="11.25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T41" s="125"/>
      <c r="U41" s="6"/>
    </row>
    <row r="42" spans="5:21" s="1" customFormat="1" ht="11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T42" s="125"/>
      <c r="U42" s="6"/>
    </row>
    <row r="43" spans="5:21" s="1" customFormat="1" ht="11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T43" s="125"/>
      <c r="U43" s="6"/>
    </row>
    <row r="44" spans="5:21" s="1" customFormat="1" ht="11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T44" s="125"/>
      <c r="U44" s="6"/>
    </row>
    <row r="45" spans="5:21" s="1" customFormat="1" ht="11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T45" s="125"/>
      <c r="U45" s="6"/>
    </row>
    <row r="46" spans="5:21" s="1" customFormat="1" ht="11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T46" s="125"/>
      <c r="U46" s="6"/>
    </row>
    <row r="47" spans="5:21" s="1" customFormat="1" ht="11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T47" s="125"/>
      <c r="U47" s="6"/>
    </row>
    <row r="48" spans="5:21" s="1" customFormat="1" ht="11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T48" s="125"/>
      <c r="U48" s="6"/>
    </row>
    <row r="49" spans="5:21" s="1" customFormat="1" ht="11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T49" s="125"/>
      <c r="U49" s="6"/>
    </row>
    <row r="50" spans="5:21" s="1" customFormat="1" ht="11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T50" s="125"/>
      <c r="U50" s="6"/>
    </row>
    <row r="51" spans="5:21" s="1" customFormat="1" ht="11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T51" s="125"/>
      <c r="U51" s="6"/>
    </row>
    <row r="52" spans="5:21" s="1" customFormat="1" ht="11.25"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T52" s="125"/>
      <c r="U52" s="6"/>
    </row>
    <row r="53" spans="5:21" s="1" customFormat="1" ht="11.25"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T53" s="125"/>
      <c r="U53" s="6"/>
    </row>
    <row r="54" spans="5:21" s="1" customFormat="1" ht="11.25"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T54" s="125"/>
      <c r="U54" s="6"/>
    </row>
    <row r="55" spans="2:21" s="1" customFormat="1" ht="12.75">
      <c r="B55" s="107"/>
      <c r="C55" s="107"/>
      <c r="D55" s="107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07"/>
      <c r="R55" s="107"/>
      <c r="S55" s="107"/>
      <c r="T55" s="126"/>
      <c r="U55" s="108"/>
    </row>
    <row r="56" spans="2:21" s="1" customFormat="1" ht="12.75">
      <c r="B56" s="107"/>
      <c r="C56" s="107"/>
      <c r="D56" s="107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07"/>
      <c r="R56" s="107"/>
      <c r="S56" s="107"/>
      <c r="T56" s="126"/>
      <c r="U56" s="108"/>
    </row>
    <row r="57" spans="2:21" s="1" customFormat="1" ht="12.75">
      <c r="B57" s="107"/>
      <c r="C57" s="107"/>
      <c r="D57" s="107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07"/>
      <c r="R57" s="107"/>
      <c r="S57" s="107"/>
      <c r="T57" s="126"/>
      <c r="U57" s="108"/>
    </row>
    <row r="58" spans="2:21" s="1" customFormat="1" ht="12.75">
      <c r="B58" s="107"/>
      <c r="C58" s="107"/>
      <c r="D58" s="107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07"/>
      <c r="R58" s="107"/>
      <c r="S58" s="107"/>
      <c r="T58" s="126"/>
      <c r="U58" s="108"/>
    </row>
    <row r="59" spans="1:21" ht="12.75">
      <c r="A59" s="107"/>
      <c r="B59" s="107"/>
      <c r="C59" s="107"/>
      <c r="D59" s="107"/>
      <c r="E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07"/>
      <c r="R59" s="107"/>
      <c r="S59" s="107"/>
      <c r="T59" s="126"/>
      <c r="U59" s="108"/>
    </row>
    <row r="60" spans="1:21" ht="12.75">
      <c r="A60" s="107"/>
      <c r="B60" s="107"/>
      <c r="C60" s="107"/>
      <c r="D60" s="107"/>
      <c r="E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07"/>
      <c r="R60" s="107"/>
      <c r="S60" s="107"/>
      <c r="T60" s="126"/>
      <c r="U60" s="108"/>
    </row>
    <row r="61" spans="1:21" ht="12.75">
      <c r="A61" s="107"/>
      <c r="B61" s="107"/>
      <c r="C61" s="107"/>
      <c r="D61" s="107"/>
      <c r="E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07"/>
      <c r="R61" s="107"/>
      <c r="S61" s="107"/>
      <c r="T61" s="126"/>
      <c r="U61" s="108"/>
    </row>
    <row r="62" spans="1:21" ht="12.75">
      <c r="A62" s="107"/>
      <c r="B62" s="107"/>
      <c r="C62" s="107"/>
      <c r="D62" s="107"/>
      <c r="E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07"/>
      <c r="R62" s="107"/>
      <c r="S62" s="107"/>
      <c r="T62" s="126"/>
      <c r="U62" s="108"/>
    </row>
    <row r="63" spans="1:21" ht="12.75">
      <c r="A63" s="107"/>
      <c r="B63" s="107"/>
      <c r="C63" s="107"/>
      <c r="D63" s="107"/>
      <c r="E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07"/>
      <c r="R63" s="107"/>
      <c r="S63" s="107"/>
      <c r="T63" s="126"/>
      <c r="U63" s="108"/>
    </row>
    <row r="64" spans="1:21" ht="12.75">
      <c r="A64" s="107"/>
      <c r="B64" s="107"/>
      <c r="C64" s="107"/>
      <c r="D64" s="107"/>
      <c r="E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07"/>
      <c r="R64" s="107"/>
      <c r="S64" s="107"/>
      <c r="T64" s="126"/>
      <c r="U64" s="108"/>
    </row>
    <row r="65" spans="1:21" ht="12.75">
      <c r="A65" s="107"/>
      <c r="B65" s="107"/>
      <c r="C65" s="107"/>
      <c r="D65" s="107"/>
      <c r="E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07"/>
      <c r="R65" s="107"/>
      <c r="S65" s="107"/>
      <c r="T65" s="126"/>
      <c r="U65" s="108"/>
    </row>
    <row r="66" spans="1:21" ht="12.75">
      <c r="A66" s="107"/>
      <c r="B66" s="107"/>
      <c r="C66" s="107"/>
      <c r="D66" s="107"/>
      <c r="E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07"/>
      <c r="R66" s="107"/>
      <c r="S66" s="107"/>
      <c r="T66" s="126"/>
      <c r="U66" s="108"/>
    </row>
    <row r="67" spans="1:21" ht="12.75">
      <c r="A67" s="107"/>
      <c r="B67" s="107"/>
      <c r="C67" s="107"/>
      <c r="D67" s="107"/>
      <c r="E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07"/>
      <c r="R67" s="107"/>
      <c r="S67" s="107"/>
      <c r="T67" s="126"/>
      <c r="U67" s="108"/>
    </row>
  </sheetData>
  <sheetProtection/>
  <mergeCells count="7">
    <mergeCell ref="A26:U26"/>
    <mergeCell ref="A1:U1"/>
    <mergeCell ref="A2:U2"/>
    <mergeCell ref="B3:D3"/>
    <mergeCell ref="E3:H3"/>
    <mergeCell ref="I3:K3"/>
    <mergeCell ref="L3:S3"/>
  </mergeCells>
  <printOptions/>
  <pageMargins left="0.3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Ragusa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Personale</dc:creator>
  <cp:keywords/>
  <dc:description/>
  <cp:lastModifiedBy>Comune Vittoria</cp:lastModifiedBy>
  <cp:lastPrinted>2017-11-07T08:38:07Z</cp:lastPrinted>
  <dcterms:created xsi:type="dcterms:W3CDTF">2003-03-14T09:09:59Z</dcterms:created>
  <dcterms:modified xsi:type="dcterms:W3CDTF">2017-11-07T08:38:50Z</dcterms:modified>
  <cp:category/>
  <cp:version/>
  <cp:contentType/>
  <cp:contentStatus/>
</cp:coreProperties>
</file>